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" windowWidth="11700" windowHeight="6540" tabRatio="727" firstSheet="20" activeTab="23"/>
  </bookViews>
  <sheets>
    <sheet name="1.1.sz.mell." sheetId="1" r:id="rId1"/>
    <sheet name="1.2.sz.mell." sheetId="108" r:id="rId2"/>
    <sheet name="1.3.sz.mell." sheetId="111" r:id="rId3"/>
    <sheet name="2.1.sz.mell  " sheetId="73" r:id="rId4"/>
    <sheet name="2.2.sz.mell  " sheetId="61" r:id="rId5"/>
    <sheet name="3.sz.mell." sheetId="63" r:id="rId6"/>
    <sheet name="4.sz.mell." sheetId="64" r:id="rId7"/>
    <sheet name="5. sz. mell. " sheetId="71" r:id="rId8"/>
    <sheet name="6.1. sz. mell" sheetId="3" r:id="rId9"/>
    <sheet name="6.2. sz. mell" sheetId="113" r:id="rId10"/>
    <sheet name="6.3. sz. mell" sheetId="114" r:id="rId11"/>
    <sheet name="7. sz. mell" sheetId="107" r:id="rId12"/>
    <sheet name="1.tájékoztató" sheetId="95" r:id="rId13"/>
    <sheet name="2. tájékoztató tábla" sheetId="96" r:id="rId14"/>
    <sheet name="3. tájékoztató tábla" sheetId="97" r:id="rId15"/>
    <sheet name="4. tájékoztató tábla" sheetId="98" r:id="rId16"/>
    <sheet name="5. tájékoztató tábla" sheetId="99" r:id="rId17"/>
    <sheet name="6. tájékoztató tábla" sheetId="100" r:id="rId18"/>
    <sheet name="7.1. tájékoztató tábla" sheetId="130" r:id="rId19"/>
    <sheet name="7.2. tájékoztató tábla" sheetId="131" r:id="rId20"/>
    <sheet name="7.3. tájékoztató tábla" sheetId="103" r:id="rId21"/>
    <sheet name="7.4. tájékoztató tábla" sheetId="104" r:id="rId22"/>
    <sheet name="8. tájékoztató tábla" sheetId="105" r:id="rId23"/>
    <sheet name="9. tájékoztató tábla" sheetId="106" r:id="rId24"/>
    <sheet name="Munka1" sheetId="94" r:id="rId25"/>
  </sheets>
  <definedNames>
    <definedName name="_ftn1" localSheetId="20">'7.3. tájékoztató tábla'!$A$27</definedName>
    <definedName name="_ftnref1" localSheetId="20">'7.3. tájékoztató tábla'!$A$18</definedName>
    <definedName name="_xlnm.Print_Titles" localSheetId="8">'6.1. sz. mell'!$1:$6</definedName>
    <definedName name="_xlnm.Print_Titles" localSheetId="9">'6.2. sz. mell'!$1:$6</definedName>
    <definedName name="_xlnm.Print_Titles" localSheetId="10">'6.3. sz. mell'!$1:$6</definedName>
    <definedName name="_xlnm.Print_Titles" localSheetId="18">'7.1. tájékoztató tábla'!$2:$6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12">'1.tájékoztató'!$A$1:$E$145</definedName>
    <definedName name="_xlnm.Print_Area" localSheetId="3">'2.1.sz.mell  '!$A$1:$J$32</definedName>
  </definedNames>
  <calcPr calcId="125725"/>
</workbook>
</file>

<file path=xl/calcChain.xml><?xml version="1.0" encoding="utf-8"?>
<calcChain xmlns="http://schemas.openxmlformats.org/spreadsheetml/2006/main">
  <c r="D8" i="104"/>
  <c r="D14"/>
  <c r="D38" s="1"/>
  <c r="D18" i="103"/>
  <c r="D14"/>
  <c r="D9"/>
  <c r="D38"/>
  <c r="D88" i="95"/>
  <c r="E134" i="114"/>
  <c r="D134"/>
  <c r="C134"/>
  <c r="E134" i="113"/>
  <c r="D134"/>
  <c r="C134"/>
  <c r="E134" i="3"/>
  <c r="D134"/>
  <c r="C134"/>
  <c r="C18" i="131"/>
  <c r="C14"/>
  <c r="C21" s="1"/>
  <c r="E66" i="130"/>
  <c r="D66"/>
  <c r="C66"/>
  <c r="E63"/>
  <c r="D63"/>
  <c r="C63"/>
  <c r="E59"/>
  <c r="D59"/>
  <c r="C59"/>
  <c r="E54"/>
  <c r="D54"/>
  <c r="C54"/>
  <c r="E45"/>
  <c r="D45"/>
  <c r="C45"/>
  <c r="E40"/>
  <c r="D40"/>
  <c r="C40"/>
  <c r="E35"/>
  <c r="D35"/>
  <c r="D34" s="1"/>
  <c r="D51" s="1"/>
  <c r="D68" s="1"/>
  <c r="C35"/>
  <c r="E34"/>
  <c r="C34"/>
  <c r="E29"/>
  <c r="D29"/>
  <c r="C29"/>
  <c r="E24"/>
  <c r="D24"/>
  <c r="C24"/>
  <c r="E19"/>
  <c r="D19"/>
  <c r="C19"/>
  <c r="E14"/>
  <c r="D14"/>
  <c r="C14"/>
  <c r="E9"/>
  <c r="D9"/>
  <c r="C9"/>
  <c r="E8"/>
  <c r="E51" s="1"/>
  <c r="E68" s="1"/>
  <c r="D8"/>
  <c r="C8"/>
  <c r="C51" s="1"/>
  <c r="C68" s="1"/>
  <c r="C88" i="95"/>
  <c r="E91"/>
  <c r="E107"/>
  <c r="E121"/>
  <c r="E124" s="1"/>
  <c r="E145" s="1"/>
  <c r="E125"/>
  <c r="E129"/>
  <c r="E134"/>
  <c r="E139"/>
  <c r="D139"/>
  <c r="C139"/>
  <c r="D134"/>
  <c r="C134"/>
  <c r="D129"/>
  <c r="C129"/>
  <c r="D125"/>
  <c r="D144"/>
  <c r="D91"/>
  <c r="D107"/>
  <c r="D121"/>
  <c r="D124"/>
  <c r="D145" s="1"/>
  <c r="C125"/>
  <c r="C144" s="1"/>
  <c r="C91"/>
  <c r="C107"/>
  <c r="C121"/>
  <c r="C124" s="1"/>
  <c r="E6"/>
  <c r="E20"/>
  <c r="E28"/>
  <c r="E27"/>
  <c r="E34"/>
  <c r="E13"/>
  <c r="E61" s="1"/>
  <c r="E45"/>
  <c r="E51"/>
  <c r="E56"/>
  <c r="E62"/>
  <c r="E71"/>
  <c r="E74"/>
  <c r="E66"/>
  <c r="E78"/>
  <c r="E84" s="1"/>
  <c r="D78"/>
  <c r="C78"/>
  <c r="D74"/>
  <c r="C74"/>
  <c r="D71"/>
  <c r="C71"/>
  <c r="D66"/>
  <c r="C66"/>
  <c r="D62"/>
  <c r="C62"/>
  <c r="D56"/>
  <c r="C56"/>
  <c r="D51"/>
  <c r="C51"/>
  <c r="D45"/>
  <c r="C45"/>
  <c r="D34"/>
  <c r="C34"/>
  <c r="D28"/>
  <c r="C28"/>
  <c r="D27"/>
  <c r="C27"/>
  <c r="D20"/>
  <c r="C20"/>
  <c r="D13"/>
  <c r="C13"/>
  <c r="D6"/>
  <c r="C6"/>
  <c r="E140" i="114"/>
  <c r="D140"/>
  <c r="C140"/>
  <c r="E129"/>
  <c r="D129"/>
  <c r="C129"/>
  <c r="E125"/>
  <c r="E145" s="1"/>
  <c r="D125"/>
  <c r="D145" s="1"/>
  <c r="C125"/>
  <c r="C145" s="1"/>
  <c r="C146" s="1"/>
  <c r="E121"/>
  <c r="D121"/>
  <c r="C121"/>
  <c r="E107"/>
  <c r="D107"/>
  <c r="C107"/>
  <c r="E91"/>
  <c r="E124" s="1"/>
  <c r="D91"/>
  <c r="D124" s="1"/>
  <c r="D146" s="1"/>
  <c r="C91"/>
  <c r="C124"/>
  <c r="E80"/>
  <c r="D80"/>
  <c r="C80"/>
  <c r="E76"/>
  <c r="D76"/>
  <c r="C76"/>
  <c r="E73"/>
  <c r="D73"/>
  <c r="C73"/>
  <c r="E68"/>
  <c r="D68"/>
  <c r="C68"/>
  <c r="E64"/>
  <c r="E86"/>
  <c r="D64"/>
  <c r="D86"/>
  <c r="C64"/>
  <c r="C86"/>
  <c r="E58"/>
  <c r="D58"/>
  <c r="C58"/>
  <c r="E53"/>
  <c r="D53"/>
  <c r="C53"/>
  <c r="E47"/>
  <c r="D47"/>
  <c r="C47"/>
  <c r="E36"/>
  <c r="D36"/>
  <c r="C36"/>
  <c r="E30"/>
  <c r="D30"/>
  <c r="D29" s="1"/>
  <c r="D63" s="1"/>
  <c r="D87" s="1"/>
  <c r="C30"/>
  <c r="E29"/>
  <c r="C29"/>
  <c r="E22"/>
  <c r="D22"/>
  <c r="C22"/>
  <c r="E15"/>
  <c r="D15"/>
  <c r="C15"/>
  <c r="E8"/>
  <c r="E63"/>
  <c r="D8"/>
  <c r="C8"/>
  <c r="C63" s="1"/>
  <c r="C87" s="1"/>
  <c r="E140" i="113"/>
  <c r="D140"/>
  <c r="C140"/>
  <c r="E129"/>
  <c r="D129"/>
  <c r="C129"/>
  <c r="E125"/>
  <c r="E145" s="1"/>
  <c r="D125"/>
  <c r="D145" s="1"/>
  <c r="C125"/>
  <c r="C145" s="1"/>
  <c r="E121"/>
  <c r="D121"/>
  <c r="C121"/>
  <c r="E107"/>
  <c r="D107"/>
  <c r="C107"/>
  <c r="E91"/>
  <c r="E124" s="1"/>
  <c r="D91"/>
  <c r="D124"/>
  <c r="D146" s="1"/>
  <c r="C91"/>
  <c r="C124" s="1"/>
  <c r="C146" s="1"/>
  <c r="E80"/>
  <c r="D80"/>
  <c r="C80"/>
  <c r="E76"/>
  <c r="D76"/>
  <c r="C76"/>
  <c r="E73"/>
  <c r="D73"/>
  <c r="C73"/>
  <c r="E68"/>
  <c r="D68"/>
  <c r="C68"/>
  <c r="E64"/>
  <c r="E86"/>
  <c r="D64"/>
  <c r="D86"/>
  <c r="C64"/>
  <c r="C86"/>
  <c r="E58"/>
  <c r="D58"/>
  <c r="C58"/>
  <c r="E53"/>
  <c r="D53"/>
  <c r="C53"/>
  <c r="E47"/>
  <c r="D47"/>
  <c r="C47"/>
  <c r="E36"/>
  <c r="D36"/>
  <c r="C36"/>
  <c r="E30"/>
  <c r="D30"/>
  <c r="D29" s="1"/>
  <c r="C30"/>
  <c r="E29"/>
  <c r="C29"/>
  <c r="E22"/>
  <c r="D22"/>
  <c r="C22"/>
  <c r="E15"/>
  <c r="D15"/>
  <c r="C15"/>
  <c r="E8"/>
  <c r="E63"/>
  <c r="E87" s="1"/>
  <c r="D8"/>
  <c r="D63" s="1"/>
  <c r="D87" s="1"/>
  <c r="C8"/>
  <c r="C63"/>
  <c r="C87" s="1"/>
  <c r="D91" i="3"/>
  <c r="E91"/>
  <c r="D107"/>
  <c r="E107"/>
  <c r="D121"/>
  <c r="E121"/>
  <c r="D124"/>
  <c r="E124"/>
  <c r="D125"/>
  <c r="E125"/>
  <c r="D129"/>
  <c r="E129"/>
  <c r="D140"/>
  <c r="E140"/>
  <c r="D145"/>
  <c r="E145"/>
  <c r="D146"/>
  <c r="E146"/>
  <c r="C91"/>
  <c r="C124" s="1"/>
  <c r="C107"/>
  <c r="C121"/>
  <c r="C140"/>
  <c r="C129"/>
  <c r="C125"/>
  <c r="C145" s="1"/>
  <c r="D8"/>
  <c r="E8"/>
  <c r="D15"/>
  <c r="E15"/>
  <c r="D22"/>
  <c r="E22"/>
  <c r="D30"/>
  <c r="D29"/>
  <c r="D36"/>
  <c r="D73"/>
  <c r="D76"/>
  <c r="E30"/>
  <c r="E29"/>
  <c r="E36"/>
  <c r="E73"/>
  <c r="E76"/>
  <c r="D47"/>
  <c r="D63" s="1"/>
  <c r="E47"/>
  <c r="E63" s="1"/>
  <c r="D53"/>
  <c r="E53"/>
  <c r="D58"/>
  <c r="E58"/>
  <c r="D64"/>
  <c r="D86" s="1"/>
  <c r="E64"/>
  <c r="E86" s="1"/>
  <c r="D68"/>
  <c r="E68"/>
  <c r="D80"/>
  <c r="E80"/>
  <c r="C8"/>
  <c r="C22"/>
  <c r="C30"/>
  <c r="C29"/>
  <c r="C36"/>
  <c r="C73"/>
  <c r="C80"/>
  <c r="C76"/>
  <c r="C68"/>
  <c r="C86" s="1"/>
  <c r="C64"/>
  <c r="C58"/>
  <c r="C53"/>
  <c r="C47"/>
  <c r="C63" s="1"/>
  <c r="C87" s="1"/>
  <c r="C15"/>
  <c r="M6" i="71"/>
  <c r="K6"/>
  <c r="J6"/>
  <c r="G3" i="64"/>
  <c r="F3"/>
  <c r="E3"/>
  <c r="D3"/>
  <c r="I18" i="73"/>
  <c r="I28" s="1"/>
  <c r="I17" i="61"/>
  <c r="I31" s="1"/>
  <c r="H18" i="73"/>
  <c r="H27"/>
  <c r="H28" s="1"/>
  <c r="H17" i="61"/>
  <c r="H31" s="1"/>
  <c r="G18" i="73"/>
  <c r="G17" i="61"/>
  <c r="E92" i="1"/>
  <c r="E108"/>
  <c r="D92"/>
  <c r="D108"/>
  <c r="D122"/>
  <c r="D125"/>
  <c r="D135"/>
  <c r="C92"/>
  <c r="C108"/>
  <c r="C122"/>
  <c r="C125"/>
  <c r="C146" s="1"/>
  <c r="E18" i="73"/>
  <c r="E19"/>
  <c r="E27" s="1"/>
  <c r="E17" i="61"/>
  <c r="D19" i="73"/>
  <c r="D27" s="1"/>
  <c r="E6" i="1"/>
  <c r="E28"/>
  <c r="E27" s="1"/>
  <c r="E61" s="1"/>
  <c r="E56"/>
  <c r="E20"/>
  <c r="E34"/>
  <c r="E13"/>
  <c r="E71"/>
  <c r="E74"/>
  <c r="D6"/>
  <c r="D61" s="1"/>
  <c r="D28"/>
  <c r="D27"/>
  <c r="D56"/>
  <c r="D20"/>
  <c r="D34"/>
  <c r="D13"/>
  <c r="D71"/>
  <c r="D74"/>
  <c r="C18" i="73"/>
  <c r="C19"/>
  <c r="C27" s="1"/>
  <c r="C17" i="61"/>
  <c r="C6" i="1"/>
  <c r="C61" s="1"/>
  <c r="C28"/>
  <c r="C27"/>
  <c r="C56"/>
  <c r="C34"/>
  <c r="C71"/>
  <c r="C3"/>
  <c r="H30" i="61"/>
  <c r="I30"/>
  <c r="D17"/>
  <c r="H32"/>
  <c r="I32"/>
  <c r="H33"/>
  <c r="I33"/>
  <c r="G33"/>
  <c r="G32"/>
  <c r="G30"/>
  <c r="G31" s="1"/>
  <c r="D18"/>
  <c r="E18"/>
  <c r="D24"/>
  <c r="E24"/>
  <c r="D30"/>
  <c r="E30"/>
  <c r="E31" s="1"/>
  <c r="D31"/>
  <c r="D32"/>
  <c r="E32"/>
  <c r="D33"/>
  <c r="E33"/>
  <c r="C33"/>
  <c r="C32"/>
  <c r="C24"/>
  <c r="C18"/>
  <c r="C30" s="1"/>
  <c r="C31" s="1"/>
  <c r="I4"/>
  <c r="G4"/>
  <c r="I27" i="73"/>
  <c r="I29"/>
  <c r="G27"/>
  <c r="G28" s="1"/>
  <c r="D18"/>
  <c r="D24"/>
  <c r="E24"/>
  <c r="D29"/>
  <c r="E29"/>
  <c r="C29"/>
  <c r="C24"/>
  <c r="E140" i="111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E92"/>
  <c r="E125" s="1"/>
  <c r="D108"/>
  <c r="C108"/>
  <c r="C92"/>
  <c r="C125"/>
  <c r="D92"/>
  <c r="D125" s="1"/>
  <c r="E78"/>
  <c r="D78"/>
  <c r="C78"/>
  <c r="E74"/>
  <c r="D74"/>
  <c r="C74"/>
  <c r="E71"/>
  <c r="D71"/>
  <c r="C71"/>
  <c r="E66"/>
  <c r="D66"/>
  <c r="C66"/>
  <c r="E62"/>
  <c r="E84" s="1"/>
  <c r="D62"/>
  <c r="D84" s="1"/>
  <c r="C62"/>
  <c r="C84" s="1"/>
  <c r="E56"/>
  <c r="D56"/>
  <c r="C56"/>
  <c r="E51"/>
  <c r="D51"/>
  <c r="C51"/>
  <c r="E45"/>
  <c r="D45"/>
  <c r="C45"/>
  <c r="E34"/>
  <c r="D34"/>
  <c r="C34"/>
  <c r="E28"/>
  <c r="D28"/>
  <c r="D27"/>
  <c r="C28"/>
  <c r="E27"/>
  <c r="C27"/>
  <c r="E20"/>
  <c r="D20"/>
  <c r="C20"/>
  <c r="E13"/>
  <c r="D13"/>
  <c r="C13"/>
  <c r="E6"/>
  <c r="E61" s="1"/>
  <c r="D6"/>
  <c r="D61"/>
  <c r="C6"/>
  <c r="C61" s="1"/>
  <c r="C89"/>
  <c r="E140" i="108"/>
  <c r="D140"/>
  <c r="C140"/>
  <c r="E135"/>
  <c r="D135"/>
  <c r="C135"/>
  <c r="E130"/>
  <c r="D130"/>
  <c r="C130"/>
  <c r="E126"/>
  <c r="E145" s="1"/>
  <c r="D126"/>
  <c r="D145" s="1"/>
  <c r="C126"/>
  <c r="C145" s="1"/>
  <c r="C146" s="1"/>
  <c r="E122"/>
  <c r="D122"/>
  <c r="C122"/>
  <c r="E108"/>
  <c r="D108"/>
  <c r="C108"/>
  <c r="E92"/>
  <c r="E125" s="1"/>
  <c r="E146" s="1"/>
  <c r="D92"/>
  <c r="D125" s="1"/>
  <c r="C92"/>
  <c r="C125"/>
  <c r="C89"/>
  <c r="E78"/>
  <c r="D78"/>
  <c r="C78"/>
  <c r="E74"/>
  <c r="D74"/>
  <c r="C74"/>
  <c r="E71"/>
  <c r="D71"/>
  <c r="C71"/>
  <c r="E66"/>
  <c r="D66"/>
  <c r="C66"/>
  <c r="E62"/>
  <c r="E84" s="1"/>
  <c r="E151" s="1"/>
  <c r="D62"/>
  <c r="D84" s="1"/>
  <c r="D151" s="1"/>
  <c r="C62"/>
  <c r="C84" s="1"/>
  <c r="C151" s="1"/>
  <c r="E56"/>
  <c r="D56"/>
  <c r="C56"/>
  <c r="E51"/>
  <c r="D51"/>
  <c r="C51"/>
  <c r="E45"/>
  <c r="D45"/>
  <c r="C45"/>
  <c r="E34"/>
  <c r="D34"/>
  <c r="C34"/>
  <c r="E28"/>
  <c r="D28"/>
  <c r="D27"/>
  <c r="C28"/>
  <c r="E27"/>
  <c r="C27"/>
  <c r="E20"/>
  <c r="D20"/>
  <c r="C20"/>
  <c r="E13"/>
  <c r="D13"/>
  <c r="C13"/>
  <c r="E6"/>
  <c r="E61" s="1"/>
  <c r="D6"/>
  <c r="D61" s="1"/>
  <c r="C6"/>
  <c r="C61" s="1"/>
  <c r="E122" i="1"/>
  <c r="E125" s="1"/>
  <c r="D126"/>
  <c r="D145" s="1"/>
  <c r="E126"/>
  <c r="D130"/>
  <c r="E130"/>
  <c r="E135"/>
  <c r="D140"/>
  <c r="E140"/>
  <c r="E145"/>
  <c r="C140"/>
  <c r="C135"/>
  <c r="C130"/>
  <c r="C126"/>
  <c r="C145" s="1"/>
  <c r="D45"/>
  <c r="E45"/>
  <c r="D51"/>
  <c r="E51"/>
  <c r="D62"/>
  <c r="D84" s="1"/>
  <c r="E62"/>
  <c r="E84" s="1"/>
  <c r="D66"/>
  <c r="E66"/>
  <c r="D78"/>
  <c r="E78"/>
  <c r="C78"/>
  <c r="C74"/>
  <c r="C66"/>
  <c r="C62"/>
  <c r="C84" s="1"/>
  <c r="C51"/>
  <c r="C45"/>
  <c r="C20"/>
  <c r="C13"/>
  <c r="G36" i="107"/>
  <c r="F36"/>
  <c r="D36"/>
  <c r="C36"/>
  <c r="E35"/>
  <c r="E34"/>
  <c r="E33"/>
  <c r="E32"/>
  <c r="E3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6"/>
  <c r="D29" i="99"/>
  <c r="C29"/>
  <c r="C6" i="106"/>
  <c r="C11" s="1"/>
  <c r="E22" i="105"/>
  <c r="D22"/>
  <c r="E36" i="100"/>
  <c r="D36"/>
  <c r="G18" i="98"/>
  <c r="F18"/>
  <c r="E18"/>
  <c r="D18"/>
  <c r="C18"/>
  <c r="I17"/>
  <c r="H17"/>
  <c r="H16"/>
  <c r="H18" s="1"/>
  <c r="G14"/>
  <c r="G19"/>
  <c r="F14"/>
  <c r="F19"/>
  <c r="E14"/>
  <c r="E19"/>
  <c r="D14"/>
  <c r="D19"/>
  <c r="C14"/>
  <c r="C19"/>
  <c r="H13"/>
  <c r="I13"/>
  <c r="H12"/>
  <c r="I12"/>
  <c r="H11"/>
  <c r="I11"/>
  <c r="H10"/>
  <c r="I10"/>
  <c r="H9"/>
  <c r="I9"/>
  <c r="H8"/>
  <c r="I8"/>
  <c r="H7"/>
  <c r="H12" i="97"/>
  <c r="G12"/>
  <c r="F12"/>
  <c r="E12"/>
  <c r="H5"/>
  <c r="H19" s="1"/>
  <c r="G5"/>
  <c r="G19" s="1"/>
  <c r="F5"/>
  <c r="F19" s="1"/>
  <c r="E5"/>
  <c r="E19" s="1"/>
  <c r="J17" i="96"/>
  <c r="J16"/>
  <c r="I15"/>
  <c r="H15"/>
  <c r="G15"/>
  <c r="F15"/>
  <c r="J15"/>
  <c r="E15"/>
  <c r="D15"/>
  <c r="J14"/>
  <c r="I13"/>
  <c r="H13"/>
  <c r="G13"/>
  <c r="F13"/>
  <c r="J13"/>
  <c r="E13"/>
  <c r="D13"/>
  <c r="J12"/>
  <c r="I11"/>
  <c r="H11"/>
  <c r="G11"/>
  <c r="F11"/>
  <c r="J11"/>
  <c r="E11"/>
  <c r="D11"/>
  <c r="J10"/>
  <c r="J9"/>
  <c r="I8"/>
  <c r="H8"/>
  <c r="G8"/>
  <c r="F8"/>
  <c r="J8" s="1"/>
  <c r="J18" s="1"/>
  <c r="E8"/>
  <c r="D8"/>
  <c r="J7"/>
  <c r="J6"/>
  <c r="I5"/>
  <c r="I18" s="1"/>
  <c r="H5"/>
  <c r="H18" s="1"/>
  <c r="G5"/>
  <c r="G18" s="1"/>
  <c r="F5"/>
  <c r="F18"/>
  <c r="E5"/>
  <c r="E18" s="1"/>
  <c r="D5"/>
  <c r="D18" s="1"/>
  <c r="L32" i="71"/>
  <c r="M32"/>
  <c r="K32"/>
  <c r="C24"/>
  <c r="M24"/>
  <c r="M23"/>
  <c r="M22"/>
  <c r="M21"/>
  <c r="M20"/>
  <c r="M19"/>
  <c r="M18"/>
  <c r="L20"/>
  <c r="L21"/>
  <c r="L22"/>
  <c r="L23"/>
  <c r="L19"/>
  <c r="L18"/>
  <c r="D24"/>
  <c r="E24"/>
  <c r="F24"/>
  <c r="G24"/>
  <c r="H24"/>
  <c r="I24"/>
  <c r="J24"/>
  <c r="K24"/>
  <c r="L24"/>
  <c r="B24"/>
  <c r="M9"/>
  <c r="M10"/>
  <c r="M11"/>
  <c r="M12"/>
  <c r="M13"/>
  <c r="M14"/>
  <c r="L10"/>
  <c r="L11"/>
  <c r="L12"/>
  <c r="L13"/>
  <c r="L14"/>
  <c r="L9"/>
  <c r="L8"/>
  <c r="L15" s="1"/>
  <c r="C15"/>
  <c r="B15"/>
  <c r="D15"/>
  <c r="E15"/>
  <c r="F15"/>
  <c r="G15"/>
  <c r="H15"/>
  <c r="I15"/>
  <c r="J15"/>
  <c r="K15"/>
  <c r="G5" i="64"/>
  <c r="G24" s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F24"/>
  <c r="E24"/>
  <c r="D24"/>
  <c r="B24"/>
  <c r="F24" i="63"/>
  <c r="G6"/>
  <c r="G7"/>
  <c r="G8"/>
  <c r="G9"/>
  <c r="G10"/>
  <c r="G11"/>
  <c r="G12"/>
  <c r="G13"/>
  <c r="G14"/>
  <c r="G15"/>
  <c r="G16"/>
  <c r="G17"/>
  <c r="G18"/>
  <c r="G19"/>
  <c r="G20"/>
  <c r="G21"/>
  <c r="G22"/>
  <c r="G23"/>
  <c r="G5"/>
  <c r="G24"/>
  <c r="B24"/>
  <c r="D24"/>
  <c r="E24"/>
  <c r="G29" i="73"/>
  <c r="J5" i="96"/>
  <c r="I7" i="98"/>
  <c r="I14" s="1"/>
  <c r="H14"/>
  <c r="H19" s="1"/>
  <c r="C61" i="95"/>
  <c r="D61"/>
  <c r="C84"/>
  <c r="D84"/>
  <c r="E144"/>
  <c r="E87" i="114"/>
  <c r="M15" i="71"/>
  <c r="M8"/>
  <c r="H29" i="73"/>
  <c r="D4" i="61"/>
  <c r="G4" i="73"/>
  <c r="H4"/>
  <c r="I4"/>
  <c r="C4" i="61"/>
  <c r="E4"/>
  <c r="H4"/>
  <c r="D85" i="95"/>
  <c r="C85"/>
  <c r="D151" i="1" l="1"/>
  <c r="E146"/>
  <c r="D85" i="108"/>
  <c r="D150"/>
  <c r="C85" i="111"/>
  <c r="C150"/>
  <c r="C85" i="1"/>
  <c r="C150"/>
  <c r="C28" i="73"/>
  <c r="D85" i="1"/>
  <c r="D150"/>
  <c r="E28" i="73"/>
  <c r="D146" i="108"/>
  <c r="C151" i="111"/>
  <c r="E151"/>
  <c r="C146"/>
  <c r="E146"/>
  <c r="D87" i="3"/>
  <c r="C146"/>
  <c r="E146" i="113"/>
  <c r="E146" i="114"/>
  <c r="E85" i="95"/>
  <c r="C145"/>
  <c r="C151" i="1"/>
  <c r="E151"/>
  <c r="C85" i="108"/>
  <c r="C150"/>
  <c r="E85"/>
  <c r="E150"/>
  <c r="E85" i="111"/>
  <c r="E150"/>
  <c r="D151"/>
  <c r="D85"/>
  <c r="D146"/>
  <c r="D150"/>
  <c r="E85" i="1"/>
  <c r="E150"/>
  <c r="D28" i="73"/>
  <c r="D146" i="1"/>
  <c r="E87" i="3"/>
  <c r="I16" i="98"/>
  <c r="I18" s="1"/>
  <c r="I19" s="1"/>
  <c r="D30" i="73" l="1"/>
  <c r="H30"/>
  <c r="I30"/>
  <c r="E30"/>
  <c r="G30"/>
  <c r="C30"/>
</calcChain>
</file>

<file path=xl/sharedStrings.xml><?xml version="1.0" encoding="utf-8"?>
<sst xmlns="http://schemas.openxmlformats.org/spreadsheetml/2006/main" count="2967" uniqueCount="708">
  <si>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</si>
  <si>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</si>
  <si>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</si>
  <si>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</si>
  <si>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</si>
  <si>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</si>
  <si>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</si>
  <si>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</si>
  <si>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</si>
  <si>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</si>
  <si>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</si>
  <si>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</si>
  <si>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</si>
  <si>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</si>
  <si>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</si>
  <si>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</si>
  <si>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</si>
  <si>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</si>
  <si>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</si>
  <si>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</si>
  <si>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</si>
  <si>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</si>
  <si>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</si>
  <si>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</si>
  <si>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</si>
  <si>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</si>
  <si>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</si>
  <si>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</si>
  <si>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</si>
  <si>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</si>
  <si>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</si>
  <si>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</si>
  <si>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</si>
  <si>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</si>
  <si>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</si>
  <si>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</si>
  <si>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</si>
  <si>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</si>
  <si>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</si>
  <si>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</si>
  <si>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</si>
  <si>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</si>
  <si>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</si>
  <si>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</si>
  <si>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</si>
  <si>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</si>
  <si>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</si>
  <si>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</si>
  <si>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</si>
  <si>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</si>
  <si>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</si>
  <si>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</si>
  <si>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</si>
  <si>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</si>
  <si>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</si>
  <si>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</si>
  <si>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</si>
  <si>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</si>
  <si>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</si>
  <si>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</si>
  <si>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</si>
  <si>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</si>
  <si>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</si>
  <si>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</si>
  <si>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</si>
  <si>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</si>
  <si>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</si>
  <si>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</si>
  <si>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</si>
  <si>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</si>
  <si>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</si>
  <si>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</si>
  <si>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</si>
  <si>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</si>
  <si>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</si>
  <si>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</si>
  <si>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</si>
  <si>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</si>
  <si>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</si>
  <si>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</si>
  <si>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</si>
  <si>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</si>
  <si>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</si>
  <si>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</si>
  <si>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</si>
  <si>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</si>
  <si>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</si>
  <si>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</si>
  <si>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</si>
  <si>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</si>
  <si>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</si>
  <si>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</si>
  <si>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</si>
  <si>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</si>
  <si>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</si>
  <si>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</si>
  <si>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</si>
  <si>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</si>
  <si>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</si>
  <si>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</si>
  <si>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</si>
  <si>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</si>
  <si>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</si>
  <si>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</si>
  <si>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</si>
  <si>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</si>
  <si>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</si>
  <si>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</si>
  <si>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</si>
  <si>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</si>
  <si>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</si>
  <si>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</si>
  <si>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</si>
  <si>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</si>
  <si>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</si>
  <si>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</si>
  <si>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</si>
  <si>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</si>
  <si>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</si>
  <si>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</si>
  <si>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</si>
  <si>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</si>
  <si>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</si>
  <si>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</si>
  <si>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</si>
  <si>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</si>
  <si>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</si>
  <si>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</si>
  <si>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</si>
  <si>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</si>
  <si>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</si>
  <si>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</si>
  <si>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</si>
  <si>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</si>
  <si>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</si>
  <si>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</si>
  <si>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</si>
  <si>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</si>
  <si>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</si>
  <si>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</si>
  <si>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</si>
  <si>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</si>
  <si>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</si>
  <si>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</si>
  <si>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</si>
  <si>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</si>
  <si>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</si>
  <si>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</si>
  <si>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</si>
  <si>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</si>
  <si>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</si>
  <si>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</si>
  <si>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</si>
  <si>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</si>
  <si>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</si>
  <si>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</si>
  <si>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</si>
  <si>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</si>
  <si>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</si>
  <si>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</si>
  <si>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</si>
  <si>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</si>
  <si>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</si>
  <si>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</si>
  <si>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</si>
  <si>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</si>
  <si>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</si>
  <si>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</si>
  <si>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</si>
  <si>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</si>
  <si>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</si>
  <si>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</si>
  <si>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</si>
  <si>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</si>
  <si>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</si>
  <si>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</si>
  <si>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</si>
  <si>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</si>
  <si>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</si>
  <si>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</si>
  <si>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</si>
  <si>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</si>
  <si>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</si>
  <si>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</si>
  <si>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</si>
  <si>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</si>
  <si>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</si>
  <si>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</si>
  <si>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</si>
  <si>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</si>
  <si>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</si>
  <si>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</si>
  <si>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</si>
  <si>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</si>
  <si>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</si>
  <si>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</si>
  <si>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</si>
  <si>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</si>
  <si>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</si>
  <si>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</si>
  <si>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</si>
  <si>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</si>
  <si>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</si>
  <si>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</si>
  <si>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</si>
  <si>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</si>
  <si>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</si>
  <si>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</si>
  <si>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</si>
  <si>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</si>
  <si>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</si>
  <si>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</si>
  <si>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</si>
  <si>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</si>
  <si>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</si>
  <si>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</si>
  <si>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</si>
  <si>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</si>
  <si>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</si>
  <si>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</si>
  <si>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</si>
  <si>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</si>
  <si>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</si>
  <si>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</si>
  <si>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</si>
  <si>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</si>
  <si>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</si>
  <si>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</si>
  <si>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</si>
  <si>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</si>
  <si>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</si>
  <si>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</si>
  <si>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</si>
  <si>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</si>
  <si>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</si>
  <si>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</si>
  <si>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</si>
  <si>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</si>
  <si>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</si>
  <si>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</si>
  <si>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</si>
  <si>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</si>
  <si>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</si>
  <si>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</si>
  <si>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</si>
  <si>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</si>
  <si>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</si>
  <si>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</si>
  <si>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</si>
  <si>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</si>
  <si>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</si>
  <si>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</si>
  <si>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</si>
  <si>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</si>
  <si>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</si>
  <si>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</si>
  <si>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</si>
  <si>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</si>
  <si>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</si>
  <si>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</si>
  <si>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</si>
  <si>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</si>
  <si>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</si>
  <si>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</si>
  <si>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</si>
  <si>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</si>
  <si>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</si>
  <si>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</si>
  <si>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</si>
  <si>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</si>
  <si>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</si>
  <si>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</si>
  <si>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</si>
  <si>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</si>
  <si>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</si>
  <si>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</si>
  <si>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</si>
  <si>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</si>
  <si>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</si>
  <si>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</si>
  <si>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</si>
  <si>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</si>
  <si>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</si>
  <si>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</si>
  <si>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</si>
  <si>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</si>
  <si>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</si>
  <si>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</si>
  <si>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</si>
  <si>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</si>
  <si>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</si>
  <si>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</si>
  <si>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</si>
  <si>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</si>
  <si>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</si>
  <si>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</si>
  <si>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</si>
  <si>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</si>
  <si>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</si>
  <si>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</si>
  <si>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</si>
  <si>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</si>
  <si>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</si>
  <si>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</si>
  <si>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</si>
  <si>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</si>
  <si>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</si>
  <si>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</si>
  <si>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</si>
  <si>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</si>
  <si>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</si>
  <si>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</si>
  <si>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</si>
  <si>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</si>
  <si>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</si>
  <si>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</si>
  <si>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</si>
  <si>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</si>
  <si>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</si>
  <si>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</si>
  <si>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</si>
  <si>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</si>
  <si>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</si>
  <si>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</si>
  <si>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</si>
  <si>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</si>
  <si>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</si>
  <si>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</si>
  <si>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</si>
  <si>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</si>
  <si>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</si>
  <si>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</si>
  <si>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</si>
  <si>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</si>
  <si>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</si>
  <si>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</si>
  <si>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</si>
  <si>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</si>
  <si>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</si>
  <si>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</si>
  <si>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</si>
  <si>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</si>
  <si>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</si>
  <si>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</si>
  <si>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</si>
  <si>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</si>
  <si>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</si>
  <si>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</si>
  <si>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</si>
  <si>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</si>
  <si>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</si>
  <si>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</si>
  <si>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</si>
  <si>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</si>
  <si>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</si>
  <si>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</si>
  <si>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</si>
  <si>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</si>
  <si>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</si>
  <si>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</si>
  <si>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</si>
  <si>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</si>
  <si>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</si>
  <si>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</si>
  <si>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</si>
  <si>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</si>
  <si>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</si>
  <si>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</si>
  <si>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</si>
  <si>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</si>
  <si>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</si>
  <si>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</si>
  <si>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</si>
  <si>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</si>
  <si>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</si>
  <si>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</si>
  <si>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</si>
  <si>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</si>
  <si>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</si>
  <si>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</si>
  <si>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</si>
  <si>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</si>
  <si>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</si>
  <si>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</si>
  <si>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</si>
  <si>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</si>
  <si>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</si>
  <si>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</si>
  <si>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</si>
  <si>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</si>
  <si>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</si>
  <si>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</si>
  <si>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</si>
  <si>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</si>
  <si>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</si>
  <si>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</si>
  <si>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</si>
  <si>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</si>
  <si>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</si>
  <si>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</si>
  <si>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</si>
  <si>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</si>
  <si>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</si>
  <si>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</si>
  <si>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</si>
  <si>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</si>
  <si>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</si>
  <si>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</si>
  <si>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</si>
  <si>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</si>
  <si>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</si>
  <si>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</si>
  <si>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</si>
  <si>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</si>
  <si>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</si>
  <si>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</si>
  <si>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</si>
  <si>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</si>
  <si>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</si>
  <si>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</si>
  <si>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</si>
  <si>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</si>
  <si>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</si>
  <si>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</si>
  <si>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</si>
  <si>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</si>
  <si>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</si>
  <si>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</si>
  <si>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</si>
  <si>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</si>
  <si>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</si>
  <si>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</si>
  <si>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</si>
  <si>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</si>
  <si>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</si>
  <si>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</si>
  <si>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</si>
  <si>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</si>
  <si>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</si>
  <si>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</si>
  <si>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</si>
  <si>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</si>
  <si>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</si>
  <si>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</si>
  <si>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</si>
  <si>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</si>
  <si>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</si>
  <si>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</si>
  <si>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</si>
  <si>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</si>
  <si>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</si>
  <si>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</si>
  <si>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</si>
  <si>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</si>
  <si>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</si>
  <si>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</si>
  <si>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</si>
  <si>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</si>
  <si>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</si>
  <si>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</si>
  <si>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</si>
  <si>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</si>
  <si>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</si>
  <si>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</si>
  <si>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</si>
  <si>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</si>
  <si>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</si>
  <si>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</si>
  <si>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</si>
  <si>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</si>
  <si>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</si>
  <si>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</si>
  <si>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</si>
  <si>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</si>
  <si>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</si>
  <si>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</si>
  <si>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</si>
  <si>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</si>
  <si>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</si>
  <si>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</si>
  <si>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</si>
  <si>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</si>
  <si>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</si>
  <si>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</si>
  <si>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</si>
  <si>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</si>
  <si>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</si>
  <si>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</si>
  <si>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</si>
  <si>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</si>
  <si>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</si>
  <si>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</si>
  <si>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</si>
  <si>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</si>
  <si>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</si>
  <si>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</si>
  <si>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</si>
  <si>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</si>
  <si>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</si>
  <si>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</si>
  <si>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</si>
  <si>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</si>
  <si>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</si>
  <si>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</si>
  <si>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</si>
  <si>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</si>
  <si>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</si>
  <si>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</si>
  <si>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</si>
  <si>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</si>
  <si>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</si>
  <si>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</si>
  <si>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</si>
  <si>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</si>
  <si>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</si>
  <si>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</si>
  <si>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</si>
  <si>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</si>
  <si>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</si>
  <si>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</si>
  <si>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</si>
  <si>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</si>
  <si>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</si>
  <si>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</si>
  <si>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</si>
  <si>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</si>
  <si>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</si>
  <si>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</si>
  <si>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</si>
  <si>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charset val="238"/>
      </rPr>
      <t>(1.1+…+1.5.)</t>
    </r>
  </si>
  <si>
    <r>
      <t xml:space="preserve">Felhalmozási költségvetés kiadásai </t>
    </r>
    <r>
      <rPr>
        <sz val="8"/>
        <rFont val="Times New Roman CE"/>
        <charset val="238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</si>
  <si>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</si>
  <si>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</si>
  <si>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</si>
  <si>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</si>
  <si>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</si>
  <si>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</si>
  <si>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</si>
  <si>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</si>
  <si>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</si>
  <si>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</si>
  <si>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</si>
  <si>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</si>
  <si>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</si>
  <si>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</si>
  <si>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</si>
  <si>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</si>
  <si>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</si>
  <si>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</si>
  <si>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</si>
  <si>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</si>
  <si>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</si>
  <si>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</si>
  <si>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</si>
  <si>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</si>
  <si>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</si>
  <si>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</si>
  <si>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</si>
  <si>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</si>
  <si>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</si>
  <si>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</si>
  <si>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</si>
  <si>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</si>
  <si>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</si>
  <si>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</si>
  <si>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</si>
  <si>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</si>
  <si>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</si>
  <si>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</si>
  <si>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</si>
  <si>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</si>
  <si>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</si>
  <si>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</si>
  <si>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</si>
  <si>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</si>
  <si>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</si>
  <si>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</si>
  <si>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</si>
  <si>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</si>
  <si>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</si>
  <si>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</si>
  <si>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</si>
  <si>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</si>
  <si>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</si>
  <si>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</si>
  <si>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</si>
  <si>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</si>
  <si>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</si>
  <si>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</si>
  <si>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</si>
  <si>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</si>
  <si>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</si>
  <si>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</si>
  <si>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</si>
  <si>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</si>
  <si>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</si>
  <si>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</si>
  <si>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</si>
  <si>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</si>
  <si>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</si>
  <si>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</si>
  <si>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</si>
  <si>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</si>
  <si>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</si>
  <si>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</si>
  <si>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</si>
  <si>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</si>
  <si>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</si>
  <si>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</si>
  <si>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</si>
  <si>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</si>
  <si>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</si>
  <si>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</si>
  <si>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</si>
  <si>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</si>
  <si>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</si>
  <si>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</si>
  <si>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</si>
  <si>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</si>
  <si>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</si>
  <si>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</si>
  <si>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</si>
  <si>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</si>
  <si>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</si>
  <si>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</si>
  <si>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</si>
  <si>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</si>
  <si>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</si>
  <si>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</si>
  <si>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</si>
  <si>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</si>
  <si>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</si>
  <si>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</si>
  <si>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</si>
  <si>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</si>
  <si>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</si>
  <si>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</si>
  <si>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</si>
  <si>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</si>
  <si>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</si>
  <si>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</si>
  <si>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</si>
  <si>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</si>
  <si>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</si>
  <si>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</si>
  <si>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</si>
  <si>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</si>
  <si>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</si>
  <si>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</si>
  <si>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</si>
  <si>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</si>
  <si>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</si>
  <si>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</si>
  <si>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</si>
  <si>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</si>
  <si>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</si>
  <si>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</si>
  <si>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</si>
  <si>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</si>
  <si>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</si>
  <si>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</si>
  <si>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</si>
  <si>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</si>
  <si>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</si>
  <si>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</si>
  <si>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</si>
  <si>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</si>
  <si>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</si>
  <si>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</si>
  <si>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</si>
  <si>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</si>
  <si>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Számítógép vásárlás</t>
  </si>
  <si>
    <t>Út felújítás</t>
  </si>
  <si>
    <t>2014.</t>
  </si>
  <si>
    <t>2014.évi</t>
  </si>
  <si>
    <t>2.1. sz. melléklet a 4/2015.(V.28.) ÖR-hez</t>
  </si>
  <si>
    <t>2014. évi eredeti előirányzat</t>
  </si>
  <si>
    <t>2014. évi módosított előirányzat</t>
  </si>
  <si>
    <t>2014. évi teljesítés</t>
  </si>
  <si>
    <t>2.2. sz. melléklet a 4/2015.(V.28) ÖR- hez</t>
  </si>
  <si>
    <t>Összes teljesítés</t>
  </si>
  <si>
    <t>3.sz. melléklet a 4/2015.(V.28.) ÖR-hez</t>
  </si>
  <si>
    <t>4.sz. melléklet a 4/2015.(V.28.) ÖR-hez</t>
  </si>
  <si>
    <t>előirányzat</t>
  </si>
  <si>
    <t>5.sz.melléklet a 4/2015.(V.28.) ÖR-hez</t>
  </si>
  <si>
    <t>2015. évi támogatások</t>
  </si>
  <si>
    <t>6.1.sz. melléklet a 4/2015.(V.28.) ÖR-hez</t>
  </si>
  <si>
    <t>6.2.sz. melléklet a 4/2015.(V.28.) ÖR-hez</t>
  </si>
  <si>
    <t>6.3.sz. melléklet a 4/2015.V.28.) ÖR-hez</t>
  </si>
  <si>
    <t>Előirányzat</t>
  </si>
  <si>
    <t>2015.</t>
  </si>
  <si>
    <t>2016.</t>
  </si>
  <si>
    <t>2017.</t>
  </si>
  <si>
    <t>2017.után</t>
  </si>
  <si>
    <t>2.sz.tájékoztató tábla a 4/2015.(V.28.) ÖR-hez</t>
  </si>
  <si>
    <t>Hitel,kölcsönállomány 2014. dec. 31 - én</t>
  </si>
  <si>
    <t>2016.után</t>
  </si>
  <si>
    <t>3.sz. tájékoztató tábla a 4/2015.(V.28.) ÖR-hez</t>
  </si>
  <si>
    <t>Adósság állomány alakulása lejárat, eszközök, bel- és külföldi hitelezők szerinti bontásban december 31-én</t>
  </si>
  <si>
    <t>4.sz.tájékoztató tábla a 4/2015.(V.28.) ÖR-hez</t>
  </si>
  <si>
    <t>VAGYONKIMUTATÁS a könyvviteli mérlegben értékkel szereplő eszközökről</t>
  </si>
  <si>
    <t xml:space="preserve">VAGYONKIMUTATÁS az érték nélkül nyilvántartott eszközökről </t>
  </si>
  <si>
    <t>VAGYONKIMUTATÁS a függő követelésekről éa kötelezettségekről, a biztos (jövőbeni) követelésekről</t>
  </si>
  <si>
    <t>A Nemesládony Községi Önkormányzat tulajdonában álló gazdálkodó szervezetek működéséből származó kötelezettségek és részesedések alakulása a 2014. évben</t>
  </si>
  <si>
    <t>8.sz. tájékoztató tábla a 4/2015.(V.28.) ÖR-hez</t>
  </si>
  <si>
    <t>9.sz.tájékoztató tábla a 4/2015.(V.28.) ÖR-hez</t>
  </si>
  <si>
    <t>Pénzkészlet 2014. január 1-jén                                                                                  Ebből:</t>
  </si>
  <si>
    <t>Záró pénzkészlet 2014. december 31 - én.                                                               Ebből: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</si>
</sst>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#,##0.0"/>
    <numFmt numFmtId="168" formatCode="#,###__;\-#,###__"/>
    <numFmt numFmtId="169" formatCode="00"/>
    <numFmt numFmtId="170" formatCode="#,###\ _F_t;\-#,###\ _F_t"/>
    <numFmt numFmtId="171" formatCode="#,###__"/>
  </numFmts>
  <fonts count="58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0"/>
      <name val="Wingdings"/>
      <charset val="2"/>
    </font>
    <font>
      <b/>
      <sz val="8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4" fillId="0" borderId="0"/>
    <xf numFmtId="0" fontId="36" fillId="0" borderId="0"/>
    <xf numFmtId="9" fontId="1" fillId="0" borderId="0" applyFont="0" applyFill="0" applyBorder="0" applyAlignment="0" applyProtection="0"/>
  </cellStyleXfs>
  <cellXfs count="771">
    <xf numFmtId="0" fontId="0" fillId="0" borderId="0" xfId="0"/>
    <xf numFmtId="0" fontId="0" fillId="0" borderId="0" xfId="0" applyFill="1" applyAlignment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ill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</xf>
    <xf numFmtId="164" fontId="17" fillId="0" borderId="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7" fillId="2" borderId="6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6" fillId="0" borderId="1" xfId="0" applyNumberFormat="1" applyFont="1" applyFill="1" applyBorder="1" applyAlignment="1" applyProtection="1">
      <alignment vertical="center"/>
      <protection locked="0"/>
    </xf>
    <xf numFmtId="164" fontId="26" fillId="0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6" fillId="0" borderId="3" xfId="0" applyFont="1" applyFill="1" applyBorder="1" applyAlignment="1" applyProtection="1">
      <alignment horizontal="center" vertical="center"/>
    </xf>
    <xf numFmtId="164" fontId="25" fillId="0" borderId="9" xfId="0" applyNumberFormat="1" applyFont="1" applyFill="1" applyBorder="1" applyAlignment="1" applyProtection="1">
      <alignment vertical="center"/>
    </xf>
    <xf numFmtId="0" fontId="26" fillId="0" borderId="5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/>
    </xf>
    <xf numFmtId="164" fontId="25" fillId="0" borderId="7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29" fillId="0" borderId="10" xfId="0" applyNumberFormat="1" applyFont="1" applyFill="1" applyBorder="1" applyAlignment="1" applyProtection="1">
      <alignment horizontal="right" vertical="center" wrapText="1" indent="1"/>
    </xf>
    <xf numFmtId="0" fontId="35" fillId="0" borderId="0" xfId="0" applyFont="1" applyFill="1" applyAlignment="1" applyProtection="1">
      <alignment horizontal="left" vertical="center" wrapText="1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 indent="1"/>
    </xf>
    <xf numFmtId="164" fontId="30" fillId="0" borderId="11" xfId="6" applyNumberFormat="1" applyFont="1" applyFill="1" applyBorder="1" applyAlignment="1" applyProtection="1">
      <alignment vertical="center"/>
    </xf>
    <xf numFmtId="164" fontId="30" fillId="0" borderId="11" xfId="6" applyNumberFormat="1" applyFont="1" applyFill="1" applyBorder="1" applyAlignment="1" applyProtection="1"/>
    <xf numFmtId="0" fontId="7" fillId="0" borderId="12" xfId="6" applyFont="1" applyFill="1" applyBorder="1" applyAlignment="1" applyProtection="1">
      <alignment horizontal="center" vertical="center" wrapText="1"/>
    </xf>
    <xf numFmtId="0" fontId="7" fillId="0" borderId="13" xfId="6" applyFont="1" applyFill="1" applyBorder="1" applyAlignment="1" applyProtection="1">
      <alignment horizontal="center"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25" fillId="0" borderId="9" xfId="0" applyNumberFormat="1" applyFont="1" applyFill="1" applyBorder="1" applyAlignment="1" applyProtection="1">
      <alignment vertical="center" wrapText="1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/>
    </xf>
    <xf numFmtId="3" fontId="26" fillId="0" borderId="21" xfId="0" applyNumberFormat="1" applyFont="1" applyFill="1" applyBorder="1" applyAlignment="1" applyProtection="1">
      <alignment horizontal="right" vertical="center"/>
      <protection locked="0"/>
    </xf>
    <xf numFmtId="164" fontId="25" fillId="0" borderId="22" xfId="0" applyNumberFormat="1" applyFont="1" applyFill="1" applyBorder="1" applyAlignment="1">
      <alignment horizontal="right" vertical="center" wrapText="1"/>
    </xf>
    <xf numFmtId="49" fontId="29" fillId="0" borderId="23" xfId="0" quotePrefix="1" applyNumberFormat="1" applyFont="1" applyFill="1" applyBorder="1" applyAlignment="1">
      <alignment horizontal="left" vertical="center" indent="1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4" xfId="0" applyNumberFormat="1" applyFont="1" applyFill="1" applyBorder="1" applyAlignment="1">
      <alignment horizontal="right" vertical="center" wrapText="1"/>
    </xf>
    <xf numFmtId="49" fontId="26" fillId="0" borderId="23" xfId="0" applyNumberFormat="1" applyFont="1" applyFill="1" applyBorder="1" applyAlignment="1">
      <alignment horizontal="left" vertical="center"/>
    </xf>
    <xf numFmtId="3" fontId="26" fillId="0" borderId="24" xfId="0" applyNumberFormat="1" applyFont="1" applyFill="1" applyBorder="1" applyAlignment="1" applyProtection="1">
      <alignment horizontal="right" vertical="center"/>
      <protection locked="0"/>
    </xf>
    <xf numFmtId="49" fontId="26" fillId="0" borderId="25" xfId="0" applyNumberFormat="1" applyFont="1" applyFill="1" applyBorder="1" applyAlignment="1" applyProtection="1">
      <alignment horizontal="left" vertical="center"/>
      <protection locked="0"/>
    </xf>
    <xf numFmtId="3" fontId="26" fillId="0" borderId="26" xfId="0" applyNumberFormat="1" applyFont="1" applyFill="1" applyBorder="1" applyAlignment="1" applyProtection="1">
      <alignment horizontal="right" vertical="center"/>
      <protection locked="0"/>
    </xf>
    <xf numFmtId="49" fontId="25" fillId="0" borderId="27" xfId="0" applyNumberFormat="1" applyFont="1" applyFill="1" applyBorder="1" applyAlignment="1" applyProtection="1">
      <alignment horizontal="left" vertical="center" indent="1"/>
      <protection locked="0"/>
    </xf>
    <xf numFmtId="164" fontId="25" fillId="0" borderId="17" xfId="0" applyNumberFormat="1" applyFont="1" applyFill="1" applyBorder="1" applyAlignment="1">
      <alignment vertical="center"/>
    </xf>
    <xf numFmtId="4" fontId="18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28" xfId="0" applyNumberFormat="1" applyFont="1" applyFill="1" applyBorder="1" applyAlignment="1" applyProtection="1">
      <alignment vertical="center"/>
      <protection locked="0"/>
    </xf>
    <xf numFmtId="49" fontId="25" fillId="0" borderId="28" xfId="0" applyNumberFormat="1" applyFont="1" applyFill="1" applyBorder="1" applyAlignment="1" applyProtection="1">
      <alignment horizontal="right" vertical="center"/>
      <protection locked="0"/>
    </xf>
    <xf numFmtId="3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6" fillId="0" borderId="29" xfId="0" applyNumberFormat="1" applyFont="1" applyFill="1" applyBorder="1" applyAlignment="1">
      <alignment horizontal="left" vertical="center"/>
    </xf>
    <xf numFmtId="3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>
      <alignment horizontal="left" vertical="center"/>
    </xf>
    <xf numFmtId="3" fontId="26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 applyProtection="1">
      <alignment horizontal="left" vertical="center"/>
      <protection locked="0"/>
    </xf>
    <xf numFmtId="49" fontId="26" fillId="0" borderId="5" xfId="0" applyNumberFormat="1" applyFont="1" applyFill="1" applyBorder="1" applyAlignment="1" applyProtection="1">
      <alignment horizontal="left" vertical="center"/>
      <protection locked="0"/>
    </xf>
    <xf numFmtId="3" fontId="26" fillId="0" borderId="26" xfId="0" applyNumberFormat="1" applyFont="1" applyFill="1" applyBorder="1" applyAlignment="1" applyProtection="1">
      <alignment horizontal="right" vertical="center" wrapText="1"/>
      <protection locked="0"/>
    </xf>
    <xf numFmtId="167" fontId="17" fillId="0" borderId="17" xfId="0" applyNumberFormat="1" applyFont="1" applyFill="1" applyBorder="1" applyAlignment="1">
      <alignment horizontal="left" vertical="center" wrapText="1" indent="1"/>
    </xf>
    <xf numFmtId="167" fontId="34" fillId="0" borderId="0" xfId="0" applyNumberFormat="1" applyFont="1" applyFill="1" applyBorder="1" applyAlignment="1">
      <alignment horizontal="left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6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17" xfId="0" applyNumberFormat="1" applyFont="1" applyFill="1" applyBorder="1" applyAlignment="1">
      <alignment horizontal="right" vertical="center" wrapText="1"/>
    </xf>
    <xf numFmtId="4" fontId="17" fillId="0" borderId="22" xfId="0" applyNumberFormat="1" applyFont="1" applyFill="1" applyBorder="1" applyAlignment="1">
      <alignment horizontal="right" vertical="center" wrapText="1"/>
    </xf>
    <xf numFmtId="4" fontId="17" fillId="0" borderId="24" xfId="0" applyNumberFormat="1" applyFont="1" applyFill="1" applyBorder="1" applyAlignment="1">
      <alignment horizontal="right" vertical="center" wrapText="1"/>
    </xf>
    <xf numFmtId="4" fontId="17" fillId="0" borderId="31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164" fontId="18" fillId="0" borderId="33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0" applyNumberFormat="1" applyFont="1" applyBorder="1" applyAlignment="1" applyProtection="1">
      <alignment horizontal="right" vertical="center" wrapText="1" indent="1"/>
    </xf>
    <xf numFmtId="164" fontId="28" fillId="0" borderId="6" xfId="0" applyNumberFormat="1" applyFont="1" applyFill="1" applyBorder="1" applyAlignment="1" applyProtection="1">
      <alignment horizontal="right" vertical="center" wrapText="1" indent="1"/>
    </xf>
    <xf numFmtId="164" fontId="28" fillId="0" borderId="7" xfId="0" applyNumberFormat="1" applyFont="1" applyFill="1" applyBorder="1" applyAlignment="1" applyProtection="1">
      <alignment horizontal="right" vertical="center" wrapText="1" indent="1"/>
    </xf>
    <xf numFmtId="164" fontId="2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5" xfId="0" applyFont="1" applyFill="1" applyBorder="1" applyAlignment="1" applyProtection="1">
      <alignment horizontal="center" vertical="center" wrapText="1"/>
    </xf>
    <xf numFmtId="3" fontId="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6" xfId="0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/>
    </xf>
    <xf numFmtId="164" fontId="7" fillId="0" borderId="39" xfId="0" applyNumberFormat="1" applyFont="1" applyFill="1" applyBorder="1" applyAlignment="1" applyProtection="1">
      <alignment horizontal="centerContinuous" vertical="center"/>
    </xf>
    <xf numFmtId="164" fontId="7" fillId="0" borderId="40" xfId="0" applyNumberFormat="1" applyFont="1" applyFill="1" applyBorder="1" applyAlignment="1" applyProtection="1">
      <alignment horizontal="centerContinuous" vertical="center"/>
    </xf>
    <xf numFmtId="164" fontId="37" fillId="0" borderId="0" xfId="0" applyNumberFormat="1" applyFont="1" applyFill="1" applyAlignment="1">
      <alignment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164" fontId="7" fillId="0" borderId="4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37" fillId="0" borderId="0" xfId="0" applyNumberFormat="1" applyFont="1" applyFill="1" applyAlignment="1">
      <alignment horizontal="center" vertical="center"/>
    </xf>
    <xf numFmtId="164" fontId="17" fillId="0" borderId="6" xfId="0" applyNumberFormat="1" applyFont="1" applyFill="1" applyBorder="1" applyAlignment="1" applyProtection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42" xfId="0" applyNumberFormat="1" applyFont="1" applyFill="1" applyBorder="1" applyAlignment="1" applyProtection="1">
      <alignment horizontal="right" vertical="center" wrapText="1" indent="1"/>
    </xf>
    <xf numFmtId="164" fontId="25" fillId="0" borderId="33" xfId="0" applyNumberFormat="1" applyFont="1" applyFill="1" applyBorder="1" applyAlignment="1" applyProtection="1">
      <alignment horizontal="left" vertical="center" wrapText="1" indent="1"/>
    </xf>
    <xf numFmtId="1" fontId="28" fillId="2" borderId="33" xfId="0" applyNumberFormat="1" applyFont="1" applyFill="1" applyBorder="1" applyAlignment="1" applyProtection="1">
      <alignment horizontal="center"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164" fontId="25" fillId="0" borderId="22" xfId="0" applyNumberFormat="1" applyFont="1" applyFill="1" applyBorder="1" applyAlignment="1" applyProtection="1">
      <alignment vertical="center" wrapTex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4" xfId="0" applyNumberFormat="1" applyFont="1" applyFill="1" applyBorder="1" applyAlignment="1" applyProtection="1">
      <alignment vertical="center" wrapText="1"/>
    </xf>
    <xf numFmtId="164" fontId="25" fillId="0" borderId="1" xfId="0" applyNumberFormat="1" applyFont="1" applyFill="1" applyBorder="1" applyAlignment="1" applyProtection="1">
      <alignment horizontal="left" vertical="center" wrapText="1" indent="1"/>
    </xf>
    <xf numFmtId="1" fontId="28" fillId="2" borderId="1" xfId="0" applyNumberFormat="1" applyFont="1" applyFill="1" applyBorder="1" applyAlignment="1" applyProtection="1">
      <alignment horizontal="center" vertical="center" wrapText="1"/>
    </xf>
    <xf numFmtId="164" fontId="25" fillId="0" borderId="1" xfId="0" applyNumberFormat="1" applyFont="1" applyFill="1" applyBorder="1" applyAlignment="1" applyProtection="1">
      <alignment vertical="center" wrapText="1"/>
    </xf>
    <xf numFmtId="164" fontId="25" fillId="0" borderId="15" xfId="0" applyNumberFormat="1" applyFont="1" applyFill="1" applyBorder="1" applyAlignment="1" applyProtection="1">
      <alignment vertical="center" wrapText="1"/>
    </xf>
    <xf numFmtId="164" fontId="25" fillId="0" borderId="24" xfId="0" applyNumberFormat="1" applyFont="1" applyFill="1" applyBorder="1" applyAlignment="1" applyProtection="1">
      <alignment vertical="center" wrapText="1"/>
    </xf>
    <xf numFmtId="164" fontId="17" fillId="0" borderId="1" xfId="0" applyNumberFormat="1" applyFont="1" applyFill="1" applyBorder="1" applyAlignment="1" applyProtection="1">
      <alignment horizontal="left" vertical="center" wrapText="1" indent="1"/>
    </xf>
    <xf numFmtId="164" fontId="17" fillId="0" borderId="4" xfId="0" applyNumberFormat="1" applyFont="1" applyFill="1" applyBorder="1" applyAlignment="1" applyProtection="1">
      <alignment horizontal="right" vertical="center" wrapText="1" indent="1"/>
    </xf>
    <xf numFmtId="164" fontId="25" fillId="0" borderId="10" xfId="0" applyNumberFormat="1" applyFont="1" applyFill="1" applyBorder="1" applyAlignment="1" applyProtection="1">
      <alignment horizontal="left" vertical="center" wrapText="1" indent="1"/>
    </xf>
    <xf numFmtId="1" fontId="28" fillId="2" borderId="2" xfId="0" applyNumberFormat="1" applyFont="1" applyFill="1" applyBorder="1" applyAlignment="1" applyProtection="1">
      <alignment horizontal="center" vertical="center" wrapText="1"/>
    </xf>
    <xf numFmtId="164" fontId="25" fillId="0" borderId="10" xfId="0" applyNumberFormat="1" applyFont="1" applyFill="1" applyBorder="1" applyAlignment="1" applyProtection="1">
      <alignment vertical="center" wrapText="1"/>
    </xf>
    <xf numFmtId="164" fontId="25" fillId="0" borderId="43" xfId="0" applyNumberFormat="1" applyFont="1" applyFill="1" applyBorder="1" applyAlignment="1" applyProtection="1">
      <alignment vertical="center" wrapText="1"/>
    </xf>
    <xf numFmtId="1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left" vertical="center" wrapText="1" indent="1"/>
    </xf>
    <xf numFmtId="1" fontId="18" fillId="2" borderId="44" xfId="0" applyNumberFormat="1" applyFont="1" applyFill="1" applyBorder="1" applyAlignment="1" applyProtection="1">
      <alignment vertical="center" wrapText="1"/>
    </xf>
    <xf numFmtId="164" fontId="25" fillId="0" borderId="6" xfId="0" applyNumberFormat="1" applyFont="1" applyFill="1" applyBorder="1" applyAlignment="1" applyProtection="1">
      <alignment vertical="center" wrapText="1"/>
    </xf>
    <xf numFmtId="164" fontId="25" fillId="0" borderId="44" xfId="0" applyNumberFormat="1" applyFont="1" applyFill="1" applyBorder="1" applyAlignment="1" applyProtection="1">
      <alignment vertical="center" wrapText="1"/>
    </xf>
    <xf numFmtId="164" fontId="25" fillId="0" borderId="17" xfId="0" applyNumberFormat="1" applyFont="1" applyFill="1" applyBorder="1" applyAlignment="1" applyProtection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4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 wrapText="1"/>
    </xf>
    <xf numFmtId="164" fontId="7" fillId="0" borderId="44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 wrapText="1" indent="1"/>
    </xf>
    <xf numFmtId="164" fontId="17" fillId="0" borderId="17" xfId="0" applyNumberFormat="1" applyFont="1" applyFill="1" applyBorder="1" applyAlignment="1">
      <alignment horizontal="left" vertical="center" wrapText="1" indent="1"/>
    </xf>
    <xf numFmtId="164" fontId="13" fillId="2" borderId="17" xfId="0" applyNumberFormat="1" applyFont="1" applyFill="1" applyBorder="1" applyAlignment="1">
      <alignment horizontal="left" vertical="center" wrapText="1" indent="2"/>
    </xf>
    <xf numFmtId="164" fontId="13" fillId="2" borderId="36" xfId="0" applyNumberFormat="1" applyFont="1" applyFill="1" applyBorder="1" applyAlignment="1">
      <alignment horizontal="left" vertical="center" wrapText="1" indent="2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6" xfId="0" applyNumberFormat="1" applyFont="1" applyFill="1" applyBorder="1" applyAlignment="1">
      <alignment vertical="center" wrapText="1"/>
    </xf>
    <xf numFmtId="164" fontId="17" fillId="0" borderId="7" xfId="0" applyNumberFormat="1" applyFont="1" applyFill="1" applyBorder="1" applyAlignment="1">
      <alignment vertical="center" wrapText="1"/>
    </xf>
    <xf numFmtId="164" fontId="17" fillId="0" borderId="3" xfId="0" applyNumberFormat="1" applyFont="1" applyFill="1" applyBorder="1" applyAlignment="1">
      <alignment horizontal="right" vertical="center" wrapText="1" indent="1"/>
    </xf>
    <xf numFmtId="164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5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5" fontId="13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" xfId="0" applyNumberFormat="1" applyFont="1" applyFill="1" applyBorder="1" applyAlignment="1" applyProtection="1">
      <alignment vertical="center" wrapText="1"/>
      <protection locked="0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>
      <alignment horizontal="right" vertical="center" wrapText="1" indent="2"/>
    </xf>
    <xf numFmtId="164" fontId="13" fillId="2" borderId="36" xfId="0" applyNumberFormat="1" applyFont="1" applyFill="1" applyBorder="1" applyAlignment="1">
      <alignment horizontal="right" vertical="center" wrapText="1" indent="2"/>
    </xf>
    <xf numFmtId="0" fontId="7" fillId="0" borderId="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164" fontId="26" fillId="0" borderId="15" xfId="0" applyNumberFormat="1" applyFont="1" applyFill="1" applyBorder="1" applyAlignment="1" applyProtection="1">
      <alignment vertical="center"/>
      <protection locked="0"/>
    </xf>
    <xf numFmtId="164" fontId="25" fillId="0" borderId="15" xfId="0" applyNumberFormat="1" applyFont="1" applyFill="1" applyBorder="1" applyAlignment="1" applyProtection="1">
      <alignment vertical="center"/>
    </xf>
    <xf numFmtId="164" fontId="26" fillId="0" borderId="16" xfId="0" applyNumberFormat="1" applyFont="1" applyFill="1" applyBorder="1" applyAlignment="1" applyProtection="1">
      <alignment vertical="center"/>
      <protection locked="0"/>
    </xf>
    <xf numFmtId="0" fontId="26" fillId="0" borderId="45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  <protection locked="0"/>
    </xf>
    <xf numFmtId="164" fontId="26" fillId="0" borderId="12" xfId="0" applyNumberFormat="1" applyFont="1" applyFill="1" applyBorder="1" applyAlignment="1" applyProtection="1">
      <alignment vertical="center"/>
      <protection locked="0"/>
    </xf>
    <xf numFmtId="164" fontId="26" fillId="0" borderId="41" xfId="0" applyNumberFormat="1" applyFont="1" applyFill="1" applyBorder="1" applyAlignment="1" applyProtection="1">
      <alignment vertical="center"/>
      <protection locked="0"/>
    </xf>
    <xf numFmtId="164" fontId="25" fillId="0" borderId="44" xfId="0" applyNumberFormat="1" applyFont="1" applyFill="1" applyBorder="1" applyAlignment="1" applyProtection="1">
      <alignment vertical="center"/>
    </xf>
    <xf numFmtId="164" fontId="25" fillId="0" borderId="13" xfId="0" applyNumberFormat="1" applyFont="1" applyFill="1" applyBorder="1" applyAlignment="1" applyProtection="1">
      <alignment vertical="center"/>
    </xf>
    <xf numFmtId="164" fontId="27" fillId="0" borderId="6" xfId="0" applyNumberFormat="1" applyFont="1" applyFill="1" applyBorder="1" applyAlignment="1" applyProtection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right" vertical="center" wrapText="1" indent="1"/>
    </xf>
    <xf numFmtId="0" fontId="23" fillId="0" borderId="46" xfId="0" applyFont="1" applyFill="1" applyBorder="1" applyAlignment="1" applyProtection="1">
      <alignment horizontal="left" vertical="center" wrapText="1" indent="1"/>
      <protection locked="0"/>
    </xf>
    <xf numFmtId="164" fontId="26" fillId="0" borderId="34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3" xfId="0" applyFont="1" applyFill="1" applyBorder="1" applyAlignment="1" applyProtection="1">
      <alignment horizontal="right" vertical="center" wrapText="1" indent="1"/>
    </xf>
    <xf numFmtId="0" fontId="23" fillId="0" borderId="48" xfId="0" applyFont="1" applyFill="1" applyBorder="1" applyAlignment="1" applyProtection="1">
      <alignment horizontal="left" vertical="center" wrapText="1" indent="1"/>
      <protection locked="0"/>
    </xf>
    <xf numFmtId="164" fontId="26" fillId="0" borderId="1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9" xfId="0" applyNumberFormat="1" applyFont="1" applyFill="1" applyBorder="1" applyAlignment="1" applyProtection="1">
      <alignment horizontal="right" vertical="center" wrapText="1" indent="2"/>
      <protection locked="0"/>
    </xf>
    <xf numFmtId="0" fontId="26" fillId="0" borderId="3" xfId="0" applyFont="1" applyFill="1" applyBorder="1" applyAlignment="1">
      <alignment horizontal="right" vertical="center" wrapText="1" indent="1"/>
    </xf>
    <xf numFmtId="0" fontId="23" fillId="0" borderId="48" xfId="0" applyFont="1" applyFill="1" applyBorder="1" applyAlignment="1" applyProtection="1">
      <alignment horizontal="left" vertical="center" wrapText="1" indent="8"/>
      <protection locked="0"/>
    </xf>
    <xf numFmtId="0" fontId="26" fillId="0" borderId="45" xfId="0" applyFont="1" applyFill="1" applyBorder="1" applyAlignment="1">
      <alignment horizontal="right" vertical="center" wrapText="1" indent="1"/>
    </xf>
    <xf numFmtId="164" fontId="26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26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8" fillId="0" borderId="0" xfId="0" applyFont="1" applyFill="1" applyAlignment="1">
      <alignment horizontal="right"/>
    </xf>
    <xf numFmtId="0" fontId="27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right" vertical="center" indent="1"/>
    </xf>
    <xf numFmtId="0" fontId="26" fillId="0" borderId="33" xfId="0" applyFont="1" applyFill="1" applyBorder="1" applyAlignment="1" applyProtection="1">
      <alignment horizontal="left" vertical="center" indent="1"/>
      <protection locked="0"/>
    </xf>
    <xf numFmtId="3" fontId="26" fillId="0" borderId="38" xfId="0" applyNumberFormat="1" applyFont="1" applyFill="1" applyBorder="1" applyAlignment="1" applyProtection="1">
      <alignment horizontal="right" vertical="center"/>
      <protection locked="0"/>
    </xf>
    <xf numFmtId="3" fontId="26" fillId="0" borderId="52" xfId="0" applyNumberFormat="1" applyFont="1" applyFill="1" applyBorder="1" applyAlignment="1" applyProtection="1">
      <alignment horizontal="right" vertical="center"/>
      <protection locked="0"/>
    </xf>
    <xf numFmtId="0" fontId="26" fillId="0" borderId="3" xfId="0" applyFont="1" applyFill="1" applyBorder="1" applyAlignment="1">
      <alignment horizontal="right" vertical="center" indent="1"/>
    </xf>
    <xf numFmtId="0" fontId="26" fillId="0" borderId="1" xfId="0" applyFont="1" applyFill="1" applyBorder="1" applyAlignment="1" applyProtection="1">
      <alignment horizontal="left" vertical="center" indent="1"/>
      <protection locked="0"/>
    </xf>
    <xf numFmtId="3" fontId="26" fillId="0" borderId="15" xfId="0" applyNumberFormat="1" applyFont="1" applyFill="1" applyBorder="1" applyAlignment="1" applyProtection="1">
      <alignment horizontal="right" vertical="center"/>
      <protection locked="0"/>
    </xf>
    <xf numFmtId="3" fontId="26" fillId="0" borderId="9" xfId="0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right" vertical="center" indent="1"/>
    </xf>
    <xf numFmtId="0" fontId="26" fillId="0" borderId="2" xfId="0" applyFont="1" applyFill="1" applyBorder="1" applyAlignment="1" applyProtection="1">
      <alignment horizontal="left" vertical="center" indent="1"/>
      <protection locked="0"/>
    </xf>
    <xf numFmtId="3" fontId="26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vertical="center"/>
    </xf>
    <xf numFmtId="164" fontId="25" fillId="0" borderId="6" xfId="0" applyNumberFormat="1" applyFont="1" applyFill="1" applyBorder="1" applyAlignment="1">
      <alignment vertical="center" wrapText="1"/>
    </xf>
    <xf numFmtId="164" fontId="25" fillId="0" borderId="7" xfId="0" applyNumberFormat="1" applyFont="1" applyFill="1" applyBorder="1" applyAlignment="1">
      <alignment vertical="center" wrapText="1"/>
    </xf>
    <xf numFmtId="0" fontId="36" fillId="0" borderId="0" xfId="8" applyFill="1"/>
    <xf numFmtId="168" fontId="23" fillId="0" borderId="1" xfId="8" applyNumberFormat="1" applyFont="1" applyFill="1" applyBorder="1" applyAlignment="1" applyProtection="1">
      <alignment horizontal="right" vertical="center" wrapText="1"/>
      <protection locked="0"/>
    </xf>
    <xf numFmtId="168" fontId="23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45" fillId="0" borderId="1" xfId="8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8" applyFont="1" applyFill="1"/>
    <xf numFmtId="0" fontId="36" fillId="0" borderId="0" xfId="8" applyFont="1" applyFill="1"/>
    <xf numFmtId="3" fontId="36" fillId="0" borderId="0" xfId="8" applyNumberFormat="1" applyFont="1" applyFill="1" applyAlignment="1">
      <alignment horizontal="center"/>
    </xf>
    <xf numFmtId="0" fontId="14" fillId="0" borderId="0" xfId="7" applyFill="1" applyAlignment="1" applyProtection="1">
      <alignment vertical="center" wrapText="1"/>
    </xf>
    <xf numFmtId="0" fontId="14" fillId="0" borderId="0" xfId="7" applyFill="1" applyAlignment="1" applyProtection="1">
      <alignment horizontal="center" vertical="center"/>
    </xf>
    <xf numFmtId="49" fontId="17" fillId="0" borderId="45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/>
    </xf>
    <xf numFmtId="49" fontId="17" fillId="0" borderId="13" xfId="7" applyNumberFormat="1" applyFont="1" applyFill="1" applyBorder="1" applyAlignment="1" applyProtection="1">
      <alignment horizontal="center" vertical="center"/>
    </xf>
    <xf numFmtId="49" fontId="13" fillId="0" borderId="0" xfId="7" applyNumberFormat="1" applyFont="1" applyFill="1" applyAlignment="1" applyProtection="1">
      <alignment horizontal="center" vertical="center"/>
    </xf>
    <xf numFmtId="169" fontId="18" fillId="0" borderId="34" xfId="7" applyNumberFormat="1" applyFont="1" applyFill="1" applyBorder="1" applyAlignment="1" applyProtection="1">
      <alignment horizontal="center" vertical="center"/>
    </xf>
    <xf numFmtId="170" fontId="18" fillId="0" borderId="47" xfId="7" applyNumberFormat="1" applyFont="1" applyFill="1" applyBorder="1" applyAlignment="1" applyProtection="1">
      <alignment vertical="center"/>
      <protection locked="0"/>
    </xf>
    <xf numFmtId="169" fontId="18" fillId="0" borderId="1" xfId="7" applyNumberFormat="1" applyFont="1" applyFill="1" applyBorder="1" applyAlignment="1" applyProtection="1">
      <alignment horizontal="center" vertical="center"/>
    </xf>
    <xf numFmtId="170" fontId="18" fillId="0" borderId="9" xfId="7" applyNumberFormat="1" applyFont="1" applyFill="1" applyBorder="1" applyAlignment="1" applyProtection="1">
      <alignment vertical="center"/>
      <protection locked="0"/>
    </xf>
    <xf numFmtId="170" fontId="17" fillId="0" borderId="9" xfId="7" applyNumberFormat="1" applyFont="1" applyFill="1" applyBorder="1" applyAlignment="1" applyProtection="1">
      <alignment vertical="center"/>
    </xf>
    <xf numFmtId="0" fontId="17" fillId="0" borderId="45" xfId="7" applyFont="1" applyFill="1" applyBorder="1" applyAlignment="1" applyProtection="1">
      <alignment horizontal="left" vertical="center" wrapText="1"/>
    </xf>
    <xf numFmtId="169" fontId="18" fillId="0" borderId="12" xfId="7" applyNumberFormat="1" applyFont="1" applyFill="1" applyBorder="1" applyAlignment="1" applyProtection="1">
      <alignment horizontal="center" vertical="center"/>
    </xf>
    <xf numFmtId="170" fontId="17" fillId="0" borderId="13" xfId="7" applyNumberFormat="1" applyFont="1" applyFill="1" applyBorder="1" applyAlignment="1" applyProtection="1">
      <alignment vertical="center"/>
    </xf>
    <xf numFmtId="0" fontId="36" fillId="0" borderId="0" xfId="8" applyFont="1" applyFill="1" applyAlignment="1"/>
    <xf numFmtId="0" fontId="16" fillId="0" borderId="0" xfId="7" applyFont="1" applyFill="1" applyAlignment="1" applyProtection="1">
      <alignment horizontal="center" vertical="center"/>
    </xf>
    <xf numFmtId="0" fontId="22" fillId="0" borderId="8" xfId="8" applyFont="1" applyFill="1" applyBorder="1" applyAlignment="1">
      <alignment horizontal="center" vertical="center"/>
    </xf>
    <xf numFmtId="0" fontId="22" fillId="0" borderId="6" xfId="8" applyFont="1" applyFill="1" applyBorder="1" applyAlignment="1">
      <alignment horizontal="center" vertical="center" wrapText="1"/>
    </xf>
    <xf numFmtId="0" fontId="22" fillId="0" borderId="7" xfId="8" applyFont="1" applyFill="1" applyBorder="1" applyAlignment="1">
      <alignment horizontal="center" vertical="center" wrapText="1"/>
    </xf>
    <xf numFmtId="0" fontId="23" fillId="0" borderId="29" xfId="8" applyFont="1" applyFill="1" applyBorder="1" applyAlignment="1" applyProtection="1">
      <alignment horizontal="left" indent="1"/>
      <protection locked="0"/>
    </xf>
    <xf numFmtId="0" fontId="23" fillId="0" borderId="34" xfId="8" applyFont="1" applyFill="1" applyBorder="1" applyAlignment="1">
      <alignment horizontal="right" indent="1"/>
    </xf>
    <xf numFmtId="3" fontId="23" fillId="0" borderId="34" xfId="8" applyNumberFormat="1" applyFont="1" applyFill="1" applyBorder="1" applyProtection="1">
      <protection locked="0"/>
    </xf>
    <xf numFmtId="3" fontId="23" fillId="0" borderId="47" xfId="8" applyNumberFormat="1" applyFont="1" applyFill="1" applyBorder="1" applyProtection="1">
      <protection locked="0"/>
    </xf>
    <xf numFmtId="0" fontId="23" fillId="0" borderId="3" xfId="8" applyFont="1" applyFill="1" applyBorder="1" applyAlignment="1" applyProtection="1">
      <alignment horizontal="left" indent="1"/>
      <protection locked="0"/>
    </xf>
    <xf numFmtId="0" fontId="23" fillId="0" borderId="1" xfId="8" applyFont="1" applyFill="1" applyBorder="1" applyAlignment="1">
      <alignment horizontal="right" indent="1"/>
    </xf>
    <xf numFmtId="3" fontId="23" fillId="0" borderId="1" xfId="8" applyNumberFormat="1" applyFont="1" applyFill="1" applyBorder="1" applyProtection="1">
      <protection locked="0"/>
    </xf>
    <xf numFmtId="3" fontId="23" fillId="0" borderId="9" xfId="8" applyNumberFormat="1" applyFont="1" applyFill="1" applyBorder="1" applyProtection="1">
      <protection locked="0"/>
    </xf>
    <xf numFmtId="0" fontId="23" fillId="0" borderId="3" xfId="8" applyFont="1" applyFill="1" applyBorder="1" applyProtection="1">
      <protection locked="0"/>
    </xf>
    <xf numFmtId="0" fontId="23" fillId="0" borderId="5" xfId="8" applyFont="1" applyFill="1" applyBorder="1" applyProtection="1">
      <protection locked="0"/>
    </xf>
    <xf numFmtId="0" fontId="23" fillId="0" borderId="2" xfId="8" applyFont="1" applyFill="1" applyBorder="1" applyAlignment="1">
      <alignment horizontal="right" indent="1"/>
    </xf>
    <xf numFmtId="3" fontId="23" fillId="0" borderId="2" xfId="8" applyNumberFormat="1" applyFont="1" applyFill="1" applyBorder="1" applyProtection="1">
      <protection locked="0"/>
    </xf>
    <xf numFmtId="3" fontId="23" fillId="0" borderId="53" xfId="8" applyNumberFormat="1" applyFont="1" applyFill="1" applyBorder="1" applyProtection="1">
      <protection locked="0"/>
    </xf>
    <xf numFmtId="3" fontId="23" fillId="0" borderId="54" xfId="8" applyNumberFormat="1" applyFont="1" applyFill="1" applyBorder="1"/>
    <xf numFmtId="0" fontId="46" fillId="0" borderId="0" xfId="8" applyFont="1" applyFill="1"/>
    <xf numFmtId="0" fontId="47" fillId="0" borderId="8" xfId="8" applyFont="1" applyFill="1" applyBorder="1" applyAlignment="1">
      <alignment horizontal="center" vertical="center"/>
    </xf>
    <xf numFmtId="0" fontId="47" fillId="0" borderId="6" xfId="8" applyFont="1" applyFill="1" applyBorder="1" applyAlignment="1">
      <alignment horizontal="center" vertical="center" wrapText="1"/>
    </xf>
    <xf numFmtId="0" fontId="47" fillId="0" borderId="7" xfId="8" applyFont="1" applyFill="1" applyBorder="1" applyAlignment="1">
      <alignment horizontal="center" vertical="center" wrapText="1"/>
    </xf>
    <xf numFmtId="0" fontId="23" fillId="0" borderId="45" xfId="8" applyFont="1" applyFill="1" applyBorder="1" applyAlignment="1" applyProtection="1">
      <alignment horizontal="left" indent="1"/>
      <protection locked="0"/>
    </xf>
    <xf numFmtId="0" fontId="23" fillId="0" borderId="12" xfId="8" applyFont="1" applyFill="1" applyBorder="1" applyAlignment="1">
      <alignment horizontal="right" indent="1"/>
    </xf>
    <xf numFmtId="3" fontId="23" fillId="0" borderId="12" xfId="8" applyNumberFormat="1" applyFont="1" applyFill="1" applyBorder="1" applyProtection="1">
      <protection locked="0"/>
    </xf>
    <xf numFmtId="3" fontId="23" fillId="0" borderId="13" xfId="8" applyNumberFormat="1" applyFont="1" applyFill="1" applyBorder="1" applyProtection="1">
      <protection locked="0"/>
    </xf>
    <xf numFmtId="0" fontId="46" fillId="0" borderId="0" xfId="0" applyFont="1" applyFill="1"/>
    <xf numFmtId="0" fontId="48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left" vertical="center" wrapText="1" indent="1"/>
      <protection locked="0"/>
    </xf>
    <xf numFmtId="171" fontId="27" fillId="0" borderId="47" xfId="0" applyNumberFormat="1" applyFont="1" applyFill="1" applyBorder="1" applyAlignment="1" applyProtection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 indent="5"/>
    </xf>
    <xf numFmtId="171" fontId="31" fillId="0" borderId="9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>
      <alignment horizontal="left" vertical="center" indent="1"/>
    </xf>
    <xf numFmtId="0" fontId="0" fillId="0" borderId="5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indent="1"/>
    </xf>
    <xf numFmtId="171" fontId="31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1" fontId="27" fillId="0" borderId="52" xfId="0" applyNumberFormat="1" applyFont="1" applyFill="1" applyBorder="1" applyAlignment="1" applyProtection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indent="5"/>
    </xf>
    <xf numFmtId="171" fontId="31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8" xfId="0" applyFont="1" applyFill="1" applyBorder="1" applyAlignment="1">
      <alignment horizontal="right" vertical="center" wrapText="1" indent="1"/>
    </xf>
    <xf numFmtId="0" fontId="25" fillId="0" borderId="6" xfId="0" applyFont="1" applyFill="1" applyBorder="1" applyAlignment="1">
      <alignment vertical="center" wrapText="1"/>
    </xf>
    <xf numFmtId="164" fontId="25" fillId="0" borderId="6" xfId="0" applyNumberFormat="1" applyFont="1" applyFill="1" applyBorder="1" applyAlignment="1">
      <alignment horizontal="right" vertical="center" wrapText="1" indent="2"/>
    </xf>
    <xf numFmtId="164" fontId="25" fillId="0" borderId="7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0" fontId="51" fillId="0" borderId="0" xfId="0" applyFont="1" applyAlignment="1" applyProtection="1">
      <alignment horizontal="right"/>
    </xf>
    <xf numFmtId="0" fontId="52" fillId="0" borderId="0" xfId="0" applyFont="1" applyAlignment="1" applyProtection="1">
      <alignment horizontal="center"/>
    </xf>
    <xf numFmtId="0" fontId="53" fillId="0" borderId="8" xfId="0" applyFont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 wrapText="1"/>
    </xf>
    <xf numFmtId="0" fontId="52" fillId="0" borderId="7" xfId="0" applyFont="1" applyBorder="1" applyAlignment="1" applyProtection="1">
      <alignment horizontal="center" vertical="center" wrapText="1"/>
    </xf>
    <xf numFmtId="0" fontId="52" fillId="0" borderId="29" xfId="0" applyFont="1" applyBorder="1" applyAlignment="1" applyProtection="1">
      <alignment horizontal="center" vertical="top" wrapText="1"/>
    </xf>
    <xf numFmtId="0" fontId="52" fillId="0" borderId="3" xfId="0" applyFont="1" applyBorder="1" applyAlignment="1" applyProtection="1">
      <alignment horizontal="center" vertical="top" wrapText="1"/>
    </xf>
    <xf numFmtId="0" fontId="52" fillId="0" borderId="5" xfId="0" applyFont="1" applyBorder="1" applyAlignment="1" applyProtection="1">
      <alignment horizontal="center" vertical="top" wrapText="1"/>
    </xf>
    <xf numFmtId="0" fontId="52" fillId="3" borderId="6" xfId="0" applyFont="1" applyFill="1" applyBorder="1" applyAlignment="1" applyProtection="1">
      <alignment horizontal="center" vertical="top" wrapText="1"/>
    </xf>
    <xf numFmtId="0" fontId="54" fillId="0" borderId="34" xfId="0" applyFont="1" applyBorder="1" applyAlignment="1" applyProtection="1">
      <alignment horizontal="left" vertical="top" wrapText="1"/>
      <protection locked="0"/>
    </xf>
    <xf numFmtId="0" fontId="54" fillId="0" borderId="1" xfId="0" applyFont="1" applyBorder="1" applyAlignment="1" applyProtection="1">
      <alignment horizontal="left" vertical="top" wrapText="1"/>
      <protection locked="0"/>
    </xf>
    <xf numFmtId="0" fontId="54" fillId="0" borderId="2" xfId="0" applyFont="1" applyBorder="1" applyAlignment="1" applyProtection="1">
      <alignment horizontal="left" vertical="top" wrapText="1"/>
      <protection locked="0"/>
    </xf>
    <xf numFmtId="9" fontId="54" fillId="0" borderId="34" xfId="9" applyFont="1" applyBorder="1" applyAlignment="1" applyProtection="1">
      <alignment horizontal="center" vertical="center" wrapText="1"/>
      <protection locked="0"/>
    </xf>
    <xf numFmtId="9" fontId="54" fillId="0" borderId="1" xfId="9" applyFont="1" applyBorder="1" applyAlignment="1" applyProtection="1">
      <alignment horizontal="center" vertical="center" wrapText="1"/>
      <protection locked="0"/>
    </xf>
    <xf numFmtId="9" fontId="54" fillId="0" borderId="2" xfId="9" applyFont="1" applyBorder="1" applyAlignment="1" applyProtection="1">
      <alignment horizontal="center" vertical="center" wrapText="1"/>
      <protection locked="0"/>
    </xf>
    <xf numFmtId="166" fontId="54" fillId="0" borderId="34" xfId="1" applyNumberFormat="1" applyFont="1" applyBorder="1" applyAlignment="1" applyProtection="1">
      <alignment horizontal="center" vertical="center" wrapText="1"/>
      <protection locked="0"/>
    </xf>
    <xf numFmtId="166" fontId="54" fillId="0" borderId="1" xfId="1" applyNumberFormat="1" applyFont="1" applyBorder="1" applyAlignment="1" applyProtection="1">
      <alignment horizontal="center" vertical="center" wrapText="1"/>
      <protection locked="0"/>
    </xf>
    <xf numFmtId="166" fontId="54" fillId="0" borderId="2" xfId="1" applyNumberFormat="1" applyFont="1" applyBorder="1" applyAlignment="1" applyProtection="1">
      <alignment horizontal="center" vertical="center" wrapText="1"/>
      <protection locked="0"/>
    </xf>
    <xf numFmtId="166" fontId="54" fillId="0" borderId="6" xfId="1" applyNumberFormat="1" applyFont="1" applyBorder="1" applyAlignment="1" applyProtection="1">
      <alignment horizontal="center" vertical="center" wrapText="1"/>
    </xf>
    <xf numFmtId="166" fontId="54" fillId="0" borderId="47" xfId="1" applyNumberFormat="1" applyFont="1" applyBorder="1" applyAlignment="1" applyProtection="1">
      <alignment horizontal="center" vertical="top" wrapText="1"/>
      <protection locked="0"/>
    </xf>
    <xf numFmtId="166" fontId="54" fillId="0" borderId="9" xfId="1" applyNumberFormat="1" applyFont="1" applyBorder="1" applyAlignment="1" applyProtection="1">
      <alignment horizontal="center" vertical="top" wrapText="1"/>
      <protection locked="0"/>
    </xf>
    <xf numFmtId="166" fontId="54" fillId="0" borderId="53" xfId="1" applyNumberFormat="1" applyFont="1" applyBorder="1" applyAlignment="1" applyProtection="1">
      <alignment horizontal="center" vertical="top" wrapText="1"/>
      <protection locked="0"/>
    </xf>
    <xf numFmtId="166" fontId="54" fillId="0" borderId="7" xfId="1" applyNumberFormat="1" applyFont="1" applyBorder="1" applyAlignment="1" applyProtection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18" fillId="0" borderId="29" xfId="0" applyFont="1" applyFill="1" applyBorder="1" applyAlignment="1" applyProtection="1">
      <alignment horizontal="right" vertical="center" wrapText="1" indent="1"/>
    </xf>
    <xf numFmtId="0" fontId="18" fillId="0" borderId="34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34" xfId="0" applyNumberFormat="1" applyFont="1" applyFill="1" applyBorder="1" applyAlignment="1" applyProtection="1">
      <alignment vertical="center" wrapText="1"/>
    </xf>
    <xf numFmtId="164" fontId="18" fillId="0" borderId="47" xfId="0" applyNumberFormat="1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horizontal="right" vertical="center" wrapText="1" indent="1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43" fillId="0" borderId="50" xfId="7" applyFont="1" applyFill="1" applyBorder="1" applyAlignment="1" applyProtection="1">
      <alignment horizontal="center" vertical="center" textRotation="90"/>
    </xf>
    <xf numFmtId="0" fontId="22" fillId="0" borderId="0" xfId="0" applyFont="1" applyBorder="1" applyAlignment="1" applyProtection="1">
      <alignment horizontal="left" vertical="center" wrapText="1" indent="1"/>
    </xf>
    <xf numFmtId="164" fontId="27" fillId="0" borderId="0" xfId="6" applyNumberFormat="1" applyFont="1" applyFill="1" applyBorder="1" applyAlignment="1" applyProtection="1">
      <alignment horizontal="right" vertical="center" wrapText="1" indent="1"/>
    </xf>
    <xf numFmtId="0" fontId="24" fillId="0" borderId="6" xfId="0" applyFont="1" applyBorder="1" applyAlignment="1" applyProtection="1">
      <alignment vertical="center" wrapText="1"/>
    </xf>
    <xf numFmtId="164" fontId="18" fillId="0" borderId="55" xfId="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" xfId="0" applyFont="1" applyBorder="1" applyAlignment="1" applyProtection="1">
      <alignment vertical="center" wrapText="1"/>
    </xf>
    <xf numFmtId="0" fontId="24" fillId="0" borderId="56" xfId="0" applyFont="1" applyBorder="1" applyAlignment="1" applyProtection="1">
      <alignment vertical="center" wrapText="1"/>
    </xf>
    <xf numFmtId="164" fontId="22" fillId="0" borderId="6" xfId="0" quotePrefix="1" applyNumberFormat="1" applyFont="1" applyBorder="1" applyAlignment="1" applyProtection="1">
      <alignment horizontal="right" vertical="center" wrapText="1" indent="1"/>
    </xf>
    <xf numFmtId="164" fontId="22" fillId="0" borderId="35" xfId="0" quotePrefix="1" applyNumberFormat="1" applyFont="1" applyBorder="1" applyAlignment="1" applyProtection="1">
      <alignment horizontal="right" vertical="center" wrapText="1" indent="1"/>
    </xf>
    <xf numFmtId="164" fontId="24" fillId="0" borderId="35" xfId="0" applyNumberFormat="1" applyFont="1" applyBorder="1" applyAlignment="1" applyProtection="1">
      <alignment horizontal="right" vertical="center" wrapText="1" indent="1"/>
    </xf>
    <xf numFmtId="164" fontId="18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6" applyNumberFormat="1" applyFont="1" applyFill="1" applyBorder="1" applyAlignment="1" applyProtection="1">
      <alignment horizontal="right" vertical="center" wrapText="1" indent="1"/>
    </xf>
    <xf numFmtId="0" fontId="18" fillId="0" borderId="10" xfId="6" applyFont="1" applyFill="1" applyBorder="1" applyAlignment="1" applyProtection="1">
      <alignment horizontal="left" vertical="center" wrapText="1" indent="1"/>
    </xf>
    <xf numFmtId="0" fontId="18" fillId="0" borderId="1" xfId="6" applyFont="1" applyFill="1" applyBorder="1" applyAlignment="1" applyProtection="1">
      <alignment horizontal="left" vertical="center" wrapText="1" indent="1"/>
    </xf>
    <xf numFmtId="0" fontId="18" fillId="0" borderId="34" xfId="6" applyFont="1" applyFill="1" applyBorder="1" applyAlignment="1" applyProtection="1">
      <alignment horizontal="left" vertical="center" wrapText="1" indent="1"/>
    </xf>
    <xf numFmtId="0" fontId="18" fillId="0" borderId="33" xfId="6" applyFont="1" applyFill="1" applyBorder="1" applyAlignment="1" applyProtection="1">
      <alignment horizontal="left" vertical="center" wrapText="1" indent="1"/>
    </xf>
    <xf numFmtId="0" fontId="18" fillId="0" borderId="48" xfId="6" applyFont="1" applyFill="1" applyBorder="1" applyAlignment="1" applyProtection="1">
      <alignment horizontal="left" vertical="center" wrapText="1" indent="1"/>
    </xf>
    <xf numFmtId="0" fontId="18" fillId="0" borderId="2" xfId="6" applyFont="1" applyFill="1" applyBorder="1" applyAlignment="1" applyProtection="1">
      <alignment horizontal="left" vertical="center" wrapText="1" indent="1"/>
    </xf>
    <xf numFmtId="49" fontId="18" fillId="0" borderId="4" xfId="6" applyNumberFormat="1" applyFont="1" applyFill="1" applyBorder="1" applyAlignment="1" applyProtection="1">
      <alignment horizontal="left" vertical="center" wrapText="1" indent="1"/>
    </xf>
    <xf numFmtId="49" fontId="18" fillId="0" borderId="3" xfId="6" applyNumberFormat="1" applyFont="1" applyFill="1" applyBorder="1" applyAlignment="1" applyProtection="1">
      <alignment horizontal="left" vertical="center" wrapText="1" indent="1"/>
    </xf>
    <xf numFmtId="49" fontId="18" fillId="0" borderId="29" xfId="6" applyNumberFormat="1" applyFont="1" applyFill="1" applyBorder="1" applyAlignment="1" applyProtection="1">
      <alignment horizontal="left" vertical="center" wrapText="1" indent="1"/>
    </xf>
    <xf numFmtId="49" fontId="18" fillId="0" borderId="5" xfId="6" applyNumberFormat="1" applyFont="1" applyFill="1" applyBorder="1" applyAlignment="1" applyProtection="1">
      <alignment horizontal="left" vertical="center" wrapText="1" indent="1"/>
    </xf>
    <xf numFmtId="49" fontId="18" fillId="0" borderId="42" xfId="6" applyNumberFormat="1" applyFont="1" applyFill="1" applyBorder="1" applyAlignment="1" applyProtection="1">
      <alignment horizontal="left" vertical="center" wrapText="1" indent="1"/>
    </xf>
    <xf numFmtId="49" fontId="18" fillId="0" borderId="45" xfId="6" applyNumberFormat="1" applyFont="1" applyFill="1" applyBorder="1" applyAlignment="1" applyProtection="1">
      <alignment horizontal="left" vertical="center" wrapText="1" indent="1"/>
    </xf>
    <xf numFmtId="0" fontId="18" fillId="0" borderId="0" xfId="6" applyFont="1" applyFill="1" applyBorder="1" applyAlignment="1" applyProtection="1">
      <alignment horizontal="left" vertical="center" wrapText="1" indent="1"/>
    </xf>
    <xf numFmtId="0" fontId="17" fillId="0" borderId="8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horizontal="left" vertical="center" wrapText="1" indent="1"/>
    </xf>
    <xf numFmtId="0" fontId="17" fillId="0" borderId="49" xfId="6" applyFont="1" applyFill="1" applyBorder="1" applyAlignment="1" applyProtection="1">
      <alignment horizontal="left" vertical="center" wrapText="1" indent="1"/>
    </xf>
    <xf numFmtId="0" fontId="17" fillId="0" borderId="6" xfId="6" applyFont="1" applyFill="1" applyBorder="1" applyAlignment="1" applyProtection="1">
      <alignment vertical="center" wrapText="1"/>
    </xf>
    <xf numFmtId="0" fontId="17" fillId="0" borderId="50" xfId="6" applyFont="1" applyFill="1" applyBorder="1" applyAlignment="1" applyProtection="1">
      <alignment vertical="center" wrapText="1"/>
    </xf>
    <xf numFmtId="0" fontId="17" fillId="0" borderId="8" xfId="6" applyFont="1" applyFill="1" applyBorder="1" applyAlignment="1" applyProtection="1">
      <alignment horizontal="center" vertical="center" wrapText="1"/>
    </xf>
    <xf numFmtId="0" fontId="17" fillId="0" borderId="6" xfId="6" applyFont="1" applyFill="1" applyBorder="1" applyAlignment="1" applyProtection="1">
      <alignment horizontal="center" vertical="center" wrapText="1"/>
    </xf>
    <xf numFmtId="0" fontId="17" fillId="0" borderId="7" xfId="6" applyFont="1" applyFill="1" applyBorder="1" applyAlignment="1" applyProtection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 indent="1"/>
    </xf>
    <xf numFmtId="0" fontId="5" fillId="0" borderId="11" xfId="0" applyFont="1" applyFill="1" applyBorder="1" applyAlignment="1" applyProtection="1">
      <alignment horizontal="right"/>
    </xf>
    <xf numFmtId="164" fontId="30" fillId="0" borderId="11" xfId="6" applyNumberFormat="1" applyFont="1" applyFill="1" applyBorder="1" applyAlignment="1" applyProtection="1">
      <alignment horizontal="left" vertical="center"/>
    </xf>
    <xf numFmtId="0" fontId="18" fillId="0" borderId="1" xfId="6" applyFont="1" applyFill="1" applyBorder="1" applyAlignment="1" applyProtection="1">
      <alignment horizontal="left" indent="6"/>
    </xf>
    <xf numFmtId="0" fontId="18" fillId="0" borderId="1" xfId="6" applyFont="1" applyFill="1" applyBorder="1" applyAlignment="1" applyProtection="1">
      <alignment horizontal="left" vertical="center" wrapText="1" indent="6"/>
    </xf>
    <xf numFmtId="0" fontId="18" fillId="0" borderId="2" xfId="6" applyFont="1" applyFill="1" applyBorder="1" applyAlignment="1" applyProtection="1">
      <alignment horizontal="left" vertical="center" wrapText="1" indent="6"/>
    </xf>
    <xf numFmtId="0" fontId="18" fillId="0" borderId="12" xfId="6" applyFont="1" applyFill="1" applyBorder="1" applyAlignment="1" applyProtection="1">
      <alignment horizontal="left" vertical="center" wrapText="1" indent="6"/>
    </xf>
    <xf numFmtId="164" fontId="17" fillId="0" borderId="35" xfId="6" applyNumberFormat="1" applyFont="1" applyFill="1" applyBorder="1" applyAlignment="1" applyProtection="1">
      <alignment horizontal="right" vertical="center" wrapText="1" indent="1"/>
    </xf>
    <xf numFmtId="164" fontId="18" fillId="0" borderId="37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7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58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" xfId="0" applyFont="1" applyBorder="1" applyAlignment="1" applyProtection="1">
      <alignment horizontal="left" vertical="center" wrapText="1" indent="1"/>
    </xf>
    <xf numFmtId="0" fontId="23" fillId="0" borderId="1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4" fillId="0" borderId="60" xfId="0" applyFont="1" applyBorder="1" applyAlignment="1" applyProtection="1">
      <alignment horizontal="left" vertical="center" wrapText="1" indent="1"/>
    </xf>
    <xf numFmtId="164" fontId="17" fillId="0" borderId="7" xfId="6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right" vertical="center"/>
    </xf>
    <xf numFmtId="0" fontId="22" fillId="0" borderId="56" xfId="0" applyFont="1" applyBorder="1" applyAlignment="1" applyProtection="1">
      <alignment horizontal="left" vertical="center" wrapText="1" indent="1"/>
    </xf>
    <xf numFmtId="0" fontId="10" fillId="0" borderId="0" xfId="6" applyFont="1" applyFill="1" applyProtection="1"/>
    <xf numFmtId="0" fontId="10" fillId="0" borderId="0" xfId="6" applyFont="1" applyFill="1" applyAlignment="1" applyProtection="1">
      <alignment horizontal="right" vertical="center" indent="1"/>
    </xf>
    <xf numFmtId="164" fontId="17" fillId="0" borderId="50" xfId="6" applyNumberFormat="1" applyFont="1" applyFill="1" applyBorder="1" applyAlignment="1" applyProtection="1">
      <alignment horizontal="right" vertical="center" wrapText="1" indent="1"/>
    </xf>
    <xf numFmtId="164" fontId="17" fillId="0" borderId="6" xfId="6" applyNumberFormat="1" applyFont="1" applyFill="1" applyBorder="1" applyAlignment="1" applyProtection="1">
      <alignment horizontal="right" vertical="center" wrapText="1" indent="1"/>
    </xf>
    <xf numFmtId="164" fontId="18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6" applyNumberFormat="1" applyFont="1" applyFill="1" applyBorder="1" applyAlignment="1" applyProtection="1">
      <alignment horizontal="right" vertical="center" wrapText="1" indent="1"/>
    </xf>
    <xf numFmtId="0" fontId="18" fillId="0" borderId="34" xfId="6" applyFont="1" applyFill="1" applyBorder="1" applyAlignment="1" applyProtection="1">
      <alignment horizontal="left" vertical="center" wrapText="1" indent="6"/>
    </xf>
    <xf numFmtId="0" fontId="10" fillId="0" borderId="0" xfId="6" applyFill="1" applyProtection="1"/>
    <xf numFmtId="0" fontId="18" fillId="0" borderId="0" xfId="6" applyFont="1" applyFill="1" applyProtection="1"/>
    <xf numFmtId="0" fontId="13" fillId="0" borderId="0" xfId="6" applyFont="1" applyFill="1" applyProtection="1"/>
    <xf numFmtId="0" fontId="23" fillId="0" borderId="34" xfId="0" applyFont="1" applyBorder="1" applyAlignment="1" applyProtection="1">
      <alignment horizontal="left" wrapText="1" indent="1"/>
    </xf>
    <xf numFmtId="0" fontId="23" fillId="0" borderId="1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29" xfId="0" applyFont="1" applyBorder="1" applyAlignment="1" applyProtection="1">
      <alignment wrapText="1"/>
    </xf>
    <xf numFmtId="0" fontId="23" fillId="0" borderId="3" xfId="0" applyFont="1" applyBorder="1" applyAlignment="1" applyProtection="1">
      <alignment wrapText="1"/>
    </xf>
    <xf numFmtId="0" fontId="10" fillId="0" borderId="0" xfId="6" applyFill="1" applyAlignment="1" applyProtection="1"/>
    <xf numFmtId="0" fontId="21" fillId="0" borderId="0" xfId="6" applyFont="1" applyFill="1" applyProtection="1"/>
    <xf numFmtId="0" fontId="20" fillId="0" borderId="0" xfId="6" applyFont="1" applyFill="1" applyProtection="1"/>
    <xf numFmtId="164" fontId="25" fillId="0" borderId="35" xfId="6" applyNumberFormat="1" applyFont="1" applyFill="1" applyBorder="1" applyAlignment="1" applyProtection="1">
      <alignment horizontal="right" vertical="center" wrapText="1" indent="1"/>
    </xf>
    <xf numFmtId="164" fontId="18" fillId="0" borderId="58" xfId="6" applyNumberFormat="1" applyFont="1" applyFill="1" applyBorder="1" applyAlignment="1" applyProtection="1">
      <alignment horizontal="right" vertical="center" wrapText="1" indent="1"/>
    </xf>
    <xf numFmtId="164" fontId="18" fillId="0" borderId="34" xfId="6" applyNumberFormat="1" applyFont="1" applyFill="1" applyBorder="1" applyAlignment="1" applyProtection="1">
      <alignment horizontal="right" vertical="center" wrapText="1" indent="1"/>
    </xf>
    <xf numFmtId="0" fontId="17" fillId="0" borderId="35" xfId="6" applyFont="1" applyFill="1" applyBorder="1" applyAlignment="1" applyProtection="1">
      <alignment horizontal="center" vertical="center" wrapText="1"/>
    </xf>
    <xf numFmtId="164" fontId="26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Border="1" applyAlignment="1" applyProtection="1">
      <alignment vertical="center" wrapText="1"/>
    </xf>
    <xf numFmtId="0" fontId="23" fillId="0" borderId="5" xfId="0" applyFont="1" applyBorder="1" applyAlignment="1" applyProtection="1">
      <alignment vertical="center" wrapText="1"/>
    </xf>
    <xf numFmtId="0" fontId="24" fillId="0" borderId="60" xfId="0" applyFont="1" applyBorder="1" applyAlignment="1" applyProtection="1">
      <alignment vertical="center" wrapText="1"/>
    </xf>
    <xf numFmtId="164" fontId="17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6" applyFill="1" applyAlignment="1" applyProtection="1">
      <alignment horizontal="left" vertical="center" indent="1"/>
    </xf>
    <xf numFmtId="164" fontId="7" fillId="0" borderId="36" xfId="0" applyNumberFormat="1" applyFont="1" applyFill="1" applyBorder="1" applyAlignment="1" applyProtection="1">
      <alignment horizontal="center" vertical="center" wrapTex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left" vertical="center" wrapText="1" indent="1"/>
    </xf>
    <xf numFmtId="164" fontId="0" fillId="0" borderId="24" xfId="0" applyNumberForma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left" vertical="center" wrapText="1" indent="1"/>
    </xf>
    <xf numFmtId="164" fontId="18" fillId="0" borderId="61" xfId="0" applyNumberFormat="1" applyFont="1" applyFill="1" applyBorder="1" applyAlignment="1" applyProtection="1">
      <alignment horizontal="left" vertical="center" wrapText="1" indent="1"/>
    </xf>
    <xf numFmtId="164" fontId="28" fillId="0" borderId="17" xfId="0" applyNumberFormat="1" applyFont="1" applyFill="1" applyBorder="1" applyAlignment="1" applyProtection="1">
      <alignment horizontal="left" vertical="center" wrapText="1" indent="1"/>
    </xf>
    <xf numFmtId="164" fontId="14" fillId="0" borderId="62" xfId="0" applyNumberFormat="1" applyFont="1" applyFill="1" applyBorder="1" applyAlignment="1" applyProtection="1">
      <alignment horizontal="left" vertical="center" wrapText="1" indent="1"/>
    </xf>
    <xf numFmtId="164" fontId="26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1"/>
    </xf>
    <xf numFmtId="164" fontId="14" fillId="0" borderId="24" xfId="0" applyNumberFormat="1" applyFont="1" applyFill="1" applyBorder="1" applyAlignment="1" applyProtection="1">
      <alignment horizontal="lef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164" fontId="28" fillId="0" borderId="8" xfId="0" applyNumberFormat="1" applyFont="1" applyFill="1" applyBorder="1" applyAlignment="1" applyProtection="1">
      <alignment horizontal="left" vertical="center" wrapText="1" indent="1"/>
    </xf>
    <xf numFmtId="164" fontId="28" fillId="0" borderId="35" xfId="0" applyNumberFormat="1" applyFont="1" applyFill="1" applyBorder="1" applyAlignment="1" applyProtection="1">
      <alignment horizontal="right" vertical="center" wrapText="1" indent="1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17" fillId="0" borderId="60" xfId="0" applyNumberFormat="1" applyFont="1" applyFill="1" applyBorder="1" applyAlignment="1" applyProtection="1">
      <alignment horizontal="center" vertical="center" wrapText="1"/>
    </xf>
    <xf numFmtId="164" fontId="17" fillId="0" borderId="56" xfId="0" applyNumberFormat="1" applyFont="1" applyFill="1" applyBorder="1" applyAlignment="1" applyProtection="1">
      <alignment horizontal="center" vertical="center" wrapText="1"/>
    </xf>
    <xf numFmtId="164" fontId="17" fillId="0" borderId="63" xfId="0" applyNumberFormat="1" applyFont="1" applyFill="1" applyBorder="1" applyAlignment="1" applyProtection="1">
      <alignment horizontal="center" vertical="center" wrapText="1"/>
    </xf>
    <xf numFmtId="164" fontId="2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7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centerContinuous" vertical="center" wrapText="1"/>
    </xf>
    <xf numFmtId="164" fontId="7" fillId="0" borderId="6" xfId="0" applyNumberFormat="1" applyFont="1" applyFill="1" applyBorder="1" applyAlignment="1" applyProtection="1">
      <alignment horizontal="centerContinuous" vertical="center" wrapText="1"/>
    </xf>
    <xf numFmtId="164" fontId="7" fillId="0" borderId="7" xfId="0" applyNumberFormat="1" applyFont="1" applyFill="1" applyBorder="1" applyAlignment="1" applyProtection="1">
      <alignment horizontal="centerContinuous" vertical="center" wrapText="1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6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4" xfId="0" applyNumberFormat="1" applyFont="1" applyFill="1" applyBorder="1" applyAlignment="1" applyProtection="1">
      <alignment horizontal="left" vertical="center" wrapText="1" indent="1"/>
    </xf>
    <xf numFmtId="164" fontId="26" fillId="0" borderId="3" xfId="0" applyNumberFormat="1" applyFont="1" applyFill="1" applyBorder="1" applyAlignment="1" applyProtection="1">
      <alignment horizontal="left" vertical="center" wrapText="1" indent="2"/>
    </xf>
    <xf numFmtId="164" fontId="26" fillId="0" borderId="1" xfId="0" applyNumberFormat="1" applyFont="1" applyFill="1" applyBorder="1" applyAlignment="1" applyProtection="1">
      <alignment horizontal="left" vertical="center" wrapText="1" indent="2"/>
    </xf>
    <xf numFmtId="164" fontId="29" fillId="0" borderId="1" xfId="0" applyNumberFormat="1" applyFont="1" applyFill="1" applyBorder="1" applyAlignment="1" applyProtection="1">
      <alignment horizontal="left" vertical="center" wrapText="1" indent="1"/>
    </xf>
    <xf numFmtId="164" fontId="26" fillId="0" borderId="29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left" vertical="center" wrapText="1" indent="2"/>
    </xf>
    <xf numFmtId="164" fontId="18" fillId="0" borderId="5" xfId="0" applyNumberFormat="1" applyFont="1" applyFill="1" applyBorder="1" applyAlignment="1" applyProtection="1">
      <alignment horizontal="left" vertical="center" wrapText="1" indent="2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62" xfId="0" applyNumberFormat="1" applyFill="1" applyBorder="1" applyAlignment="1" applyProtection="1">
      <alignment horizontal="left" vertical="center" wrapText="1" indent="1"/>
    </xf>
    <xf numFmtId="164" fontId="18" fillId="0" borderId="4" xfId="0" applyNumberFormat="1" applyFont="1" applyFill="1" applyBorder="1" applyAlignment="1" applyProtection="1">
      <alignment horizontal="lef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6" fillId="0" borderId="3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7" fillId="0" borderId="64" xfId="0" applyNumberFormat="1" applyFont="1" applyFill="1" applyBorder="1" applyAlignment="1" applyProtection="1">
      <alignment horizontal="right" vertical="center" indent="1"/>
    </xf>
    <xf numFmtId="16" fontId="0" fillId="0" borderId="0" xfId="0" applyNumberFormat="1" applyFill="1" applyAlignment="1" applyProtection="1">
      <alignment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5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vertical="center" wrapText="1"/>
    </xf>
    <xf numFmtId="0" fontId="32" fillId="0" borderId="0" xfId="0" applyFont="1" applyAlignment="1" applyProtection="1">
      <alignment horizontal="right" vertical="top"/>
      <protection locked="0"/>
    </xf>
    <xf numFmtId="164" fontId="17" fillId="0" borderId="51" xfId="6" applyNumberFormat="1" applyFont="1" applyFill="1" applyBorder="1" applyAlignment="1" applyProtection="1">
      <alignment horizontal="right" vertical="center" wrapText="1" indent="1"/>
    </xf>
    <xf numFmtId="164" fontId="18" fillId="0" borderId="52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7" xfId="6" applyNumberFormat="1" applyFont="1" applyFill="1" applyBorder="1" applyAlignment="1" applyProtection="1">
      <alignment horizontal="right" vertical="center" wrapText="1" indent="1"/>
    </xf>
    <xf numFmtId="164" fontId="18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7" xfId="0" applyNumberFormat="1" applyFont="1" applyBorder="1" applyAlignment="1" applyProtection="1">
      <alignment horizontal="right" vertical="center" wrapText="1" indent="1"/>
    </xf>
    <xf numFmtId="0" fontId="7" fillId="0" borderId="52" xfId="0" quotePrefix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7" fillId="0" borderId="20" xfId="0" applyFont="1" applyFill="1" applyBorder="1" applyAlignment="1" applyProtection="1">
      <alignment horizontal="center" vertical="center" wrapText="1"/>
    </xf>
    <xf numFmtId="0" fontId="17" fillId="0" borderId="49" xfId="6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wrapText="1"/>
    </xf>
    <xf numFmtId="0" fontId="24" fillId="0" borderId="6" xfId="0" applyFont="1" applyBorder="1" applyAlignment="1" applyProtection="1">
      <alignment wrapText="1"/>
    </xf>
    <xf numFmtId="0" fontId="24" fillId="0" borderId="56" xfId="0" applyFont="1" applyBorder="1" applyAlignment="1" applyProtection="1">
      <alignment wrapText="1"/>
    </xf>
    <xf numFmtId="164" fontId="22" fillId="0" borderId="7" xfId="0" quotePrefix="1" applyNumberFormat="1" applyFont="1" applyBorder="1" applyAlignment="1" applyProtection="1">
      <alignment horizontal="right" vertical="center" wrapText="1" indent="1"/>
    </xf>
    <xf numFmtId="49" fontId="18" fillId="0" borderId="29" xfId="6" applyNumberFormat="1" applyFont="1" applyFill="1" applyBorder="1" applyAlignment="1" applyProtection="1">
      <alignment horizontal="center" vertical="center" wrapText="1"/>
    </xf>
    <xf numFmtId="49" fontId="18" fillId="0" borderId="3" xfId="6" applyNumberFormat="1" applyFont="1" applyFill="1" applyBorder="1" applyAlignment="1" applyProtection="1">
      <alignment horizontal="center" vertical="center" wrapText="1"/>
    </xf>
    <xf numFmtId="49" fontId="18" fillId="0" borderId="5" xfId="6" applyNumberFormat="1" applyFont="1" applyFill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wrapText="1"/>
    </xf>
    <xf numFmtId="0" fontId="23" fillId="0" borderId="29" xfId="0" applyFont="1" applyBorder="1" applyAlignment="1" applyProtection="1">
      <alignment horizont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5" xfId="0" applyFont="1" applyBorder="1" applyAlignment="1" applyProtection="1">
      <alignment horizontal="center" wrapText="1"/>
    </xf>
    <xf numFmtId="0" fontId="24" fillId="0" borderId="60" xfId="0" applyFont="1" applyBorder="1" applyAlignment="1" applyProtection="1">
      <alignment horizontal="center" wrapText="1"/>
    </xf>
    <xf numFmtId="49" fontId="18" fillId="0" borderId="42" xfId="6" applyNumberFormat="1" applyFont="1" applyFill="1" applyBorder="1" applyAlignment="1" applyProtection="1">
      <alignment horizontal="center" vertical="center" wrapText="1"/>
    </xf>
    <xf numFmtId="49" fontId="18" fillId="0" borderId="4" xfId="6" applyNumberFormat="1" applyFont="1" applyFill="1" applyBorder="1" applyAlignment="1" applyProtection="1">
      <alignment horizontal="center" vertical="center" wrapText="1"/>
    </xf>
    <xf numFmtId="49" fontId="18" fillId="0" borderId="45" xfId="6" applyNumberFormat="1" applyFont="1" applyFill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top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5" fillId="0" borderId="6" xfId="6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164" fontId="17" fillId="0" borderId="44" xfId="0" applyNumberFormat="1" applyFont="1" applyFill="1" applyBorder="1" applyAlignment="1" applyProtection="1">
      <alignment horizontal="center" vertical="center" wrapText="1"/>
    </xf>
    <xf numFmtId="164" fontId="17" fillId="0" borderId="62" xfId="0" applyNumberFormat="1" applyFont="1" applyFill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164" fontId="18" fillId="4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18" fillId="4" borderId="2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" xfId="6" applyFont="1" applyFill="1" applyBorder="1" applyAlignment="1" applyProtection="1">
      <alignment horizontal="left" vertical="center" wrapText="1"/>
    </xf>
    <xf numFmtId="0" fontId="23" fillId="0" borderId="34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24" fillId="0" borderId="6" xfId="0" applyFont="1" applyBorder="1" applyAlignment="1" applyProtection="1">
      <alignment horizontal="left" vertical="center" wrapText="1"/>
    </xf>
    <xf numFmtId="0" fontId="18" fillId="0" borderId="33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 wrapText="1"/>
    </xf>
    <xf numFmtId="0" fontId="18" fillId="0" borderId="48" xfId="6" applyFont="1" applyFill="1" applyBorder="1" applyAlignment="1" applyProtection="1">
      <alignment horizontal="left" vertical="center" wrapText="1"/>
    </xf>
    <xf numFmtId="0" fontId="18" fillId="0" borderId="0" xfId="6" applyFont="1" applyFill="1" applyBorder="1" applyAlignment="1" applyProtection="1">
      <alignment horizontal="left" vertical="center" wrapText="1"/>
    </xf>
    <xf numFmtId="0" fontId="18" fillId="0" borderId="1" xfId="6" applyFont="1" applyFill="1" applyBorder="1" applyAlignment="1" applyProtection="1">
      <alignment horizontal="left" vertical="center"/>
    </xf>
    <xf numFmtId="0" fontId="18" fillId="0" borderId="2" xfId="6" applyFont="1" applyFill="1" applyBorder="1" applyAlignment="1" applyProtection="1">
      <alignment horizontal="left" vertical="center" wrapText="1"/>
    </xf>
    <xf numFmtId="0" fontId="18" fillId="0" borderId="12" xfId="6" applyFont="1" applyFill="1" applyBorder="1" applyAlignment="1" applyProtection="1">
      <alignment horizontal="left" vertical="center" wrapText="1"/>
    </xf>
    <xf numFmtId="0" fontId="18" fillId="0" borderId="34" xfId="6" applyFont="1" applyFill="1" applyBorder="1" applyAlignment="1" applyProtection="1">
      <alignment horizontal="left" vertical="center" wrapText="1"/>
    </xf>
    <xf numFmtId="0" fontId="18" fillId="0" borderId="10" xfId="6" applyFont="1" applyFill="1" applyBorder="1" applyAlignment="1" applyProtection="1">
      <alignment horizontal="left" vertical="center" wrapText="1"/>
    </xf>
    <xf numFmtId="0" fontId="22" fillId="0" borderId="56" xfId="0" applyFont="1" applyBorder="1" applyAlignment="1" applyProtection="1">
      <alignment horizontal="left" vertical="center" wrapText="1"/>
    </xf>
    <xf numFmtId="0" fontId="36" fillId="0" borderId="0" xfId="8" applyFill="1" applyProtection="1"/>
    <xf numFmtId="0" fontId="56" fillId="0" borderId="0" xfId="8" applyFont="1" applyFill="1" applyProtection="1"/>
    <xf numFmtId="0" fontId="34" fillId="0" borderId="45" xfId="8" applyFont="1" applyFill="1" applyBorder="1" applyAlignment="1" applyProtection="1">
      <alignment horizontal="center" vertical="center" wrapText="1"/>
    </xf>
    <xf numFmtId="0" fontId="34" fillId="0" borderId="12" xfId="8" applyFont="1" applyFill="1" applyBorder="1" applyAlignment="1" applyProtection="1">
      <alignment horizontal="center" vertical="center" wrapText="1"/>
    </xf>
    <xf numFmtId="0" fontId="34" fillId="0" borderId="13" xfId="8" applyFont="1" applyFill="1" applyBorder="1" applyAlignment="1" applyProtection="1">
      <alignment horizontal="center" vertical="center" wrapText="1"/>
    </xf>
    <xf numFmtId="0" fontId="36" fillId="0" borderId="0" xfId="8" applyFill="1" applyAlignment="1" applyProtection="1">
      <alignment horizontal="center" vertical="center"/>
    </xf>
    <xf numFmtId="0" fontId="24" fillId="0" borderId="42" xfId="8" applyFont="1" applyFill="1" applyBorder="1" applyAlignment="1" applyProtection="1">
      <alignment vertical="center" wrapText="1"/>
    </xf>
    <xf numFmtId="169" fontId="18" fillId="0" borderId="33" xfId="7" applyNumberFormat="1" applyFont="1" applyFill="1" applyBorder="1" applyAlignment="1" applyProtection="1">
      <alignment horizontal="center" vertical="center"/>
    </xf>
    <xf numFmtId="168" fontId="44" fillId="0" borderId="33" xfId="8" applyNumberFormat="1" applyFont="1" applyFill="1" applyBorder="1" applyAlignment="1" applyProtection="1">
      <alignment horizontal="right" vertical="center" wrapText="1"/>
      <protection locked="0"/>
    </xf>
    <xf numFmtId="168" fontId="44" fillId="0" borderId="52" xfId="8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8" applyFill="1" applyAlignment="1" applyProtection="1">
      <alignment vertical="center"/>
    </xf>
    <xf numFmtId="0" fontId="24" fillId="0" borderId="3" xfId="8" applyFont="1" applyFill="1" applyBorder="1" applyAlignment="1" applyProtection="1">
      <alignment vertical="center" wrapText="1"/>
    </xf>
    <xf numFmtId="168" fontId="44" fillId="0" borderId="1" xfId="8" applyNumberFormat="1" applyFont="1" applyFill="1" applyBorder="1" applyAlignment="1" applyProtection="1">
      <alignment horizontal="right" vertical="center" wrapText="1"/>
    </xf>
    <xf numFmtId="168" fontId="44" fillId="0" borderId="9" xfId="8" applyNumberFormat="1" applyFont="1" applyFill="1" applyBorder="1" applyAlignment="1" applyProtection="1">
      <alignment horizontal="right" vertical="center" wrapText="1"/>
    </xf>
    <xf numFmtId="0" fontId="33" fillId="0" borderId="3" xfId="8" applyFont="1" applyFill="1" applyBorder="1" applyAlignment="1" applyProtection="1">
      <alignment horizontal="left" vertical="center" wrapText="1" indent="1"/>
    </xf>
    <xf numFmtId="168" fontId="45" fillId="0" borderId="9" xfId="8" applyNumberFormat="1" applyFont="1" applyFill="1" applyBorder="1" applyAlignment="1" applyProtection="1">
      <alignment horizontal="right" vertical="center" wrapText="1"/>
      <protection locked="0"/>
    </xf>
    <xf numFmtId="168" fontId="23" fillId="0" borderId="1" xfId="8" applyNumberFormat="1" applyFont="1" applyFill="1" applyBorder="1" applyAlignment="1" applyProtection="1">
      <alignment horizontal="right" vertical="center" wrapText="1"/>
    </xf>
    <xf numFmtId="168" fontId="23" fillId="0" borderId="9" xfId="8" applyNumberFormat="1" applyFont="1" applyFill="1" applyBorder="1" applyAlignment="1" applyProtection="1">
      <alignment horizontal="right" vertical="center" wrapText="1"/>
    </xf>
    <xf numFmtId="0" fontId="24" fillId="0" borderId="45" xfId="8" applyFont="1" applyFill="1" applyBorder="1" applyAlignment="1" applyProtection="1">
      <alignment vertical="center" wrapText="1"/>
    </xf>
    <xf numFmtId="168" fontId="44" fillId="0" borderId="12" xfId="8" applyNumberFormat="1" applyFont="1" applyFill="1" applyBorder="1" applyAlignment="1" applyProtection="1">
      <alignment horizontal="right" vertical="center" wrapText="1"/>
    </xf>
    <xf numFmtId="168" fontId="44" fillId="0" borderId="13" xfId="8" applyNumberFormat="1" applyFont="1" applyFill="1" applyBorder="1" applyAlignment="1" applyProtection="1">
      <alignment horizontal="right" vertical="center" wrapText="1"/>
    </xf>
    <xf numFmtId="0" fontId="23" fillId="0" borderId="0" xfId="8" applyFont="1" applyFill="1" applyProtection="1"/>
    <xf numFmtId="3" fontId="36" fillId="0" borderId="0" xfId="8" applyNumberFormat="1" applyFont="1" applyFill="1" applyProtection="1"/>
    <xf numFmtId="3" fontId="36" fillId="0" borderId="0" xfId="8" applyNumberFormat="1" applyFont="1" applyFill="1" applyAlignment="1" applyProtection="1">
      <alignment horizontal="center"/>
    </xf>
    <xf numFmtId="0" fontId="36" fillId="0" borderId="0" xfId="8" applyFont="1" applyFill="1" applyProtection="1"/>
    <xf numFmtId="0" fontId="36" fillId="0" borderId="0" xfId="8" applyFill="1" applyAlignment="1" applyProtection="1">
      <alignment horizontal="center"/>
    </xf>
    <xf numFmtId="0" fontId="14" fillId="0" borderId="0" xfId="7" applyFill="1" applyAlignment="1" applyProtection="1">
      <alignment vertical="center"/>
    </xf>
    <xf numFmtId="170" fontId="17" fillId="0" borderId="9" xfId="7" applyNumberFormat="1" applyFont="1" applyFill="1" applyBorder="1" applyAlignment="1" applyProtection="1">
      <alignment vertical="center"/>
      <protection locked="0"/>
    </xf>
    <xf numFmtId="0" fontId="13" fillId="0" borderId="0" xfId="7" applyFont="1" applyFill="1" applyAlignment="1" applyProtection="1">
      <alignment vertical="center"/>
    </xf>
    <xf numFmtId="0" fontId="36" fillId="0" borderId="0" xfId="8" applyFont="1" applyFill="1" applyAlignment="1" applyProtection="1"/>
    <xf numFmtId="0" fontId="15" fillId="0" borderId="0" xfId="0" applyNumberFormat="1" applyFont="1" applyFill="1" applyAlignment="1" applyProtection="1">
      <alignment textRotation="180" wrapText="1"/>
      <protection locked="0"/>
    </xf>
    <xf numFmtId="0" fontId="57" fillId="0" borderId="0" xfId="0" applyFont="1" applyAlignment="1" applyProtection="1">
      <alignment horizontal="right" vertical="top"/>
    </xf>
    <xf numFmtId="0" fontId="22" fillId="0" borderId="49" xfId="8" applyFont="1" applyFill="1" applyBorder="1" applyAlignment="1">
      <alignment horizontal="center" vertical="center"/>
    </xf>
    <xf numFmtId="0" fontId="22" fillId="0" borderId="50" xfId="8" applyFont="1" applyFill="1" applyBorder="1" applyAlignment="1">
      <alignment horizontal="center" vertical="center" wrapText="1"/>
    </xf>
    <xf numFmtId="0" fontId="22" fillId="0" borderId="51" xfId="8" applyFont="1" applyFill="1" applyBorder="1" applyAlignment="1">
      <alignment horizontal="center" vertical="center" wrapText="1"/>
    </xf>
    <xf numFmtId="0" fontId="23" fillId="0" borderId="29" xfId="8" applyFont="1" applyFill="1" applyBorder="1" applyProtection="1">
      <protection locked="0"/>
    </xf>
    <xf numFmtId="0" fontId="24" fillId="0" borderId="8" xfId="8" applyFont="1" applyFill="1" applyBorder="1" applyProtection="1">
      <protection locked="0"/>
    </xf>
    <xf numFmtId="0" fontId="23" fillId="0" borderId="6" xfId="8" applyFont="1" applyFill="1" applyBorder="1" applyAlignment="1">
      <alignment horizontal="right" indent="1"/>
    </xf>
    <xf numFmtId="3" fontId="23" fillId="0" borderId="6" xfId="8" applyNumberFormat="1" applyFont="1" applyFill="1" applyBorder="1" applyProtection="1">
      <protection locked="0"/>
    </xf>
    <xf numFmtId="170" fontId="17" fillId="0" borderId="7" xfId="7" applyNumberFormat="1" applyFont="1" applyFill="1" applyBorder="1" applyAlignment="1" applyProtection="1">
      <alignment vertical="center"/>
    </xf>
    <xf numFmtId="0" fontId="57" fillId="0" borderId="0" xfId="8" applyFont="1" applyFill="1"/>
    <xf numFmtId="0" fontId="47" fillId="0" borderId="49" xfId="8" applyFont="1" applyFill="1" applyBorder="1" applyAlignment="1">
      <alignment horizontal="center" vertical="center"/>
    </xf>
    <xf numFmtId="0" fontId="47" fillId="0" borderId="50" xfId="8" applyFont="1" applyFill="1" applyBorder="1" applyAlignment="1">
      <alignment horizontal="center" vertical="center" wrapText="1"/>
    </xf>
    <xf numFmtId="0" fontId="47" fillId="0" borderId="51" xfId="8" applyFont="1" applyFill="1" applyBorder="1" applyAlignment="1">
      <alignment horizontal="center" vertical="center" wrapText="1"/>
    </xf>
    <xf numFmtId="0" fontId="23" fillId="0" borderId="5" xfId="8" applyFont="1" applyFill="1" applyBorder="1" applyAlignment="1" applyProtection="1">
      <alignment horizontal="left" indent="1"/>
      <protection locked="0"/>
    </xf>
    <xf numFmtId="0" fontId="24" fillId="0" borderId="44" xfId="8" applyNumberFormat="1" applyFont="1" applyFill="1" applyBorder="1"/>
    <xf numFmtId="0" fontId="7" fillId="0" borderId="7" xfId="0" applyFont="1" applyFill="1" applyBorder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0" fontId="7" fillId="0" borderId="42" xfId="6" applyFont="1" applyFill="1" applyBorder="1" applyAlignment="1" applyProtection="1">
      <alignment horizontal="center" vertical="center" wrapText="1"/>
    </xf>
    <xf numFmtId="0" fontId="7" fillId="0" borderId="45" xfId="6" applyFont="1" applyFill="1" applyBorder="1" applyAlignment="1" applyProtection="1">
      <alignment horizontal="center" vertical="center" wrapText="1"/>
    </xf>
    <xf numFmtId="0" fontId="7" fillId="0" borderId="33" xfId="6" applyFont="1" applyFill="1" applyBorder="1" applyAlignment="1" applyProtection="1">
      <alignment horizontal="center" vertical="center" wrapText="1"/>
    </xf>
    <xf numFmtId="0" fontId="7" fillId="0" borderId="12" xfId="6" applyFont="1" applyFill="1" applyBorder="1" applyAlignment="1" applyProtection="1">
      <alignment horizontal="center" vertical="center" wrapText="1"/>
    </xf>
    <xf numFmtId="164" fontId="27" fillId="0" borderId="33" xfId="6" applyNumberFormat="1" applyFont="1" applyFill="1" applyBorder="1" applyAlignment="1" applyProtection="1">
      <alignment horizontal="center" vertical="center"/>
    </xf>
    <xf numFmtId="164" fontId="27" fillId="0" borderId="52" xfId="6" applyNumberFormat="1" applyFont="1" applyFill="1" applyBorder="1" applyAlignment="1" applyProtection="1">
      <alignment horizontal="center" vertical="center"/>
    </xf>
    <xf numFmtId="164" fontId="27" fillId="0" borderId="21" xfId="0" applyNumberFormat="1" applyFont="1" applyFill="1" applyBorder="1" applyAlignment="1" applyProtection="1">
      <alignment horizontal="center" vertical="center" wrapText="1"/>
    </xf>
    <xf numFmtId="164" fontId="27" fillId="0" borderId="19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27" fillId="0" borderId="22" xfId="0" applyNumberFormat="1" applyFont="1" applyFill="1" applyBorder="1" applyAlignment="1" applyProtection="1">
      <alignment horizontal="center" vertical="center" wrapText="1"/>
    </xf>
    <xf numFmtId="164" fontId="27" fillId="0" borderId="31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11" xfId="0" applyNumberFormat="1" applyFont="1" applyFill="1" applyBorder="1" applyAlignment="1" applyProtection="1">
      <alignment horizontal="right" wrapText="1"/>
    </xf>
    <xf numFmtId="164" fontId="2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" textRotation="180" wrapText="1"/>
      <protection locked="0"/>
    </xf>
    <xf numFmtId="164" fontId="15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5" fillId="0" borderId="11" xfId="0" applyNumberFormat="1" applyFont="1" applyFill="1" applyBorder="1" applyAlignment="1">
      <alignment horizontal="right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textRotation="180"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0" fillId="0" borderId="39" xfId="0" applyNumberFormat="1" applyFill="1" applyBorder="1" applyAlignment="1" applyProtection="1">
      <alignment horizontal="left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68" xfId="0" applyNumberFormat="1" applyFill="1" applyBorder="1" applyAlignment="1" applyProtection="1">
      <alignment horizontal="left" vertical="center" wrapText="1"/>
      <protection locked="0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center" vertical="center" wrapText="1"/>
    </xf>
    <xf numFmtId="164" fontId="28" fillId="0" borderId="67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left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 vertical="center" wrapText="1"/>
    </xf>
    <xf numFmtId="164" fontId="28" fillId="0" borderId="27" xfId="0" applyNumberFormat="1" applyFont="1" applyFill="1" applyBorder="1" applyAlignment="1">
      <alignment horizontal="left" vertical="center" wrapText="1" indent="2"/>
    </xf>
    <xf numFmtId="164" fontId="28" fillId="0" borderId="67" xfId="0" applyNumberFormat="1" applyFont="1" applyFill="1" applyBorder="1" applyAlignment="1">
      <alignment horizontal="left" vertical="center" wrapText="1" indent="2"/>
    </xf>
    <xf numFmtId="164" fontId="7" fillId="0" borderId="17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7" fillId="0" borderId="69" xfId="0" applyNumberFormat="1" applyFont="1" applyFill="1" applyBorder="1" applyAlignment="1">
      <alignment horizontal="center" vertical="center"/>
    </xf>
    <xf numFmtId="164" fontId="7" fillId="0" borderId="61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27" fillId="0" borderId="1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68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27" fillId="0" borderId="7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left" vertical="center" wrapText="1" indent="1"/>
    </xf>
    <xf numFmtId="0" fontId="7" fillId="0" borderId="36" xfId="0" applyFont="1" applyFill="1" applyBorder="1" applyAlignment="1" applyProtection="1">
      <alignment horizontal="left" vertical="center" wrapText="1" inden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0" xfId="6" applyFont="1" applyFill="1" applyBorder="1" applyAlignment="1" applyProtection="1">
      <alignment horizontal="center" vertical="center" wrapText="1"/>
    </xf>
    <xf numFmtId="0" fontId="7" fillId="0" borderId="56" xfId="6" applyFont="1" applyFill="1" applyBorder="1" applyAlignment="1" applyProtection="1">
      <alignment horizontal="center" vertical="center" wrapText="1"/>
    </xf>
    <xf numFmtId="164" fontId="7" fillId="0" borderId="49" xfId="0" applyNumberFormat="1" applyFont="1" applyFill="1" applyBorder="1" applyAlignment="1" applyProtection="1">
      <alignment horizontal="center" vertical="center" wrapText="1"/>
    </xf>
    <xf numFmtId="164" fontId="7" fillId="0" borderId="60" xfId="0" applyNumberFormat="1" applyFont="1" applyFill="1" applyBorder="1" applyAlignment="1" applyProtection="1">
      <alignment horizontal="center" vertical="center" wrapText="1"/>
    </xf>
    <xf numFmtId="164" fontId="7" fillId="0" borderId="50" xfId="0" applyNumberFormat="1" applyFont="1" applyFill="1" applyBorder="1" applyAlignment="1" applyProtection="1">
      <alignment horizontal="center" vertical="center" wrapText="1"/>
    </xf>
    <xf numFmtId="164" fontId="7" fillId="0" borderId="56" xfId="0" applyNumberFormat="1" applyFont="1" applyFill="1" applyBorder="1" applyAlignment="1" applyProtection="1">
      <alignment horizontal="center" vertical="center"/>
    </xf>
    <xf numFmtId="164" fontId="7" fillId="0" borderId="56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>
      <alignment horizontal="center" textRotation="180" wrapText="1"/>
    </xf>
    <xf numFmtId="164" fontId="7" fillId="0" borderId="57" xfId="0" applyNumberFormat="1" applyFont="1" applyFill="1" applyBorder="1" applyAlignment="1">
      <alignment horizontal="center" vertical="center" wrapText="1"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7" fillId="0" borderId="6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 applyProtection="1">
      <alignment horizontal="left" vertical="center"/>
    </xf>
    <xf numFmtId="0" fontId="25" fillId="0" borderId="36" xfId="0" applyFont="1" applyFill="1" applyBorder="1" applyAlignment="1" applyProtection="1">
      <alignment horizontal="left" vertical="center"/>
    </xf>
    <xf numFmtId="0" fontId="28" fillId="0" borderId="27" xfId="0" applyFont="1" applyFill="1" applyBorder="1" applyAlignment="1" applyProtection="1">
      <alignment horizontal="left" vertical="center"/>
    </xf>
    <xf numFmtId="0" fontId="28" fillId="0" borderId="36" xfId="0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38" fillId="0" borderId="11" xfId="0" applyFont="1" applyFill="1" applyBorder="1" applyAlignment="1">
      <alignment horizontal="right"/>
    </xf>
    <xf numFmtId="0" fontId="7" fillId="0" borderId="6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57" xfId="0" applyFont="1" applyFill="1" applyBorder="1" applyAlignment="1" applyProtection="1">
      <alignment horizontal="left" vertical="center" wrapText="1"/>
    </xf>
    <xf numFmtId="0" fontId="26" fillId="0" borderId="28" xfId="0" applyFont="1" applyFill="1" applyBorder="1" applyAlignment="1">
      <alignment horizontal="justify" vertical="center" wrapText="1"/>
    </xf>
    <xf numFmtId="0" fontId="27" fillId="0" borderId="27" xfId="0" applyFont="1" applyFill="1" applyBorder="1" applyAlignment="1">
      <alignment horizontal="left" vertical="center" indent="2"/>
    </xf>
    <xf numFmtId="0" fontId="27" fillId="0" borderId="36" xfId="0" applyFont="1" applyFill="1" applyBorder="1" applyAlignment="1">
      <alignment horizontal="left" vertical="center" indent="2"/>
    </xf>
    <xf numFmtId="0" fontId="36" fillId="0" borderId="0" xfId="8" applyFont="1" applyFill="1" applyAlignment="1" applyProtection="1">
      <alignment horizontal="left"/>
    </xf>
    <xf numFmtId="0" fontId="40" fillId="0" borderId="0" xfId="8" applyFont="1" applyFill="1" applyAlignment="1" applyProtection="1">
      <alignment horizontal="center" vertical="center" wrapText="1"/>
    </xf>
    <xf numFmtId="0" fontId="40" fillId="0" borderId="0" xfId="8" applyFont="1" applyFill="1" applyAlignment="1" applyProtection="1">
      <alignment horizontal="center" vertical="center"/>
    </xf>
    <xf numFmtId="0" fontId="41" fillId="0" borderId="0" xfId="8" applyFont="1" applyFill="1" applyBorder="1" applyAlignment="1" applyProtection="1">
      <alignment horizontal="right"/>
    </xf>
    <xf numFmtId="0" fontId="42" fillId="0" borderId="49" xfId="8" applyFont="1" applyFill="1" applyBorder="1" applyAlignment="1" applyProtection="1">
      <alignment horizontal="center" vertical="center" wrapText="1"/>
    </xf>
    <xf numFmtId="0" fontId="42" fillId="0" borderId="4" xfId="8" applyFont="1" applyFill="1" applyBorder="1" applyAlignment="1" applyProtection="1">
      <alignment horizontal="center" vertical="center" wrapText="1"/>
    </xf>
    <xf numFmtId="0" fontId="42" fillId="0" borderId="29" xfId="8" applyFont="1" applyFill="1" applyBorder="1" applyAlignment="1" applyProtection="1">
      <alignment horizontal="center" vertical="center" wrapText="1"/>
    </xf>
    <xf numFmtId="0" fontId="43" fillId="0" borderId="50" xfId="7" applyFont="1" applyFill="1" applyBorder="1" applyAlignment="1" applyProtection="1">
      <alignment horizontal="center" vertical="center" textRotation="90"/>
    </xf>
    <xf numFmtId="0" fontId="43" fillId="0" borderId="10" xfId="7" applyFont="1" applyFill="1" applyBorder="1" applyAlignment="1" applyProtection="1">
      <alignment horizontal="center" vertical="center" textRotation="90"/>
    </xf>
    <xf numFmtId="0" fontId="43" fillId="0" borderId="34" xfId="7" applyFont="1" applyFill="1" applyBorder="1" applyAlignment="1" applyProtection="1">
      <alignment horizontal="center" vertical="center" textRotation="90"/>
    </xf>
    <xf numFmtId="0" fontId="41" fillId="0" borderId="33" xfId="8" applyFont="1" applyFill="1" applyBorder="1" applyAlignment="1" applyProtection="1">
      <alignment horizontal="center" vertical="center" wrapText="1"/>
    </xf>
    <xf numFmtId="0" fontId="41" fillId="0" borderId="1" xfId="8" applyFont="1" applyFill="1" applyBorder="1" applyAlignment="1" applyProtection="1">
      <alignment horizontal="center" vertical="center" wrapText="1"/>
    </xf>
    <xf numFmtId="0" fontId="41" fillId="0" borderId="51" xfId="8" applyFont="1" applyFill="1" applyBorder="1" applyAlignment="1" applyProtection="1">
      <alignment horizontal="center" vertical="center" wrapText="1"/>
    </xf>
    <xf numFmtId="0" fontId="41" fillId="0" borderId="47" xfId="8" applyFont="1" applyFill="1" applyBorder="1" applyAlignment="1" applyProtection="1">
      <alignment horizontal="center" vertical="center" wrapText="1"/>
    </xf>
    <xf numFmtId="0" fontId="41" fillId="0" borderId="1" xfId="8" applyFont="1" applyFill="1" applyBorder="1" applyAlignment="1" applyProtection="1">
      <alignment horizontal="center" wrapText="1"/>
    </xf>
    <xf numFmtId="0" fontId="41" fillId="0" borderId="9" xfId="8" applyFont="1" applyFill="1" applyBorder="1" applyAlignment="1" applyProtection="1">
      <alignment horizontal="center" wrapText="1"/>
    </xf>
    <xf numFmtId="0" fontId="36" fillId="0" borderId="0" xfId="8" applyFont="1" applyFill="1" applyAlignment="1" applyProtection="1">
      <alignment horizontal="center"/>
    </xf>
    <xf numFmtId="0" fontId="28" fillId="0" borderId="0" xfId="7" applyFont="1" applyFill="1" applyAlignment="1" applyProtection="1">
      <alignment horizontal="center" vertical="center" wrapText="1"/>
    </xf>
    <xf numFmtId="0" fontId="20" fillId="0" borderId="0" xfId="7" applyFont="1" applyFill="1" applyAlignment="1" applyProtection="1">
      <alignment horizontal="center" vertical="center" wrapText="1"/>
    </xf>
    <xf numFmtId="0" fontId="30" fillId="0" borderId="0" xfId="7" applyFont="1" applyFill="1" applyBorder="1" applyAlignment="1" applyProtection="1">
      <alignment horizontal="right" vertical="center"/>
    </xf>
    <xf numFmtId="0" fontId="20" fillId="0" borderId="42" xfId="7" applyFont="1" applyFill="1" applyBorder="1" applyAlignment="1" applyProtection="1">
      <alignment horizontal="center" vertical="center" wrapText="1"/>
    </xf>
    <xf numFmtId="0" fontId="20" fillId="0" borderId="3" xfId="7" applyFont="1" applyFill="1" applyBorder="1" applyAlignment="1" applyProtection="1">
      <alignment horizontal="center" vertical="center" wrapText="1"/>
    </xf>
    <xf numFmtId="0" fontId="43" fillId="0" borderId="33" xfId="7" applyFont="1" applyFill="1" applyBorder="1" applyAlignment="1" applyProtection="1">
      <alignment horizontal="center" vertical="center" textRotation="90"/>
    </xf>
    <xf numFmtId="0" fontId="43" fillId="0" borderId="1" xfId="7" applyFont="1" applyFill="1" applyBorder="1" applyAlignment="1" applyProtection="1">
      <alignment horizontal="center" vertical="center" textRotation="90"/>
    </xf>
    <xf numFmtId="0" fontId="5" fillId="0" borderId="52" xfId="7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 applyProtection="1">
      <alignment horizontal="center" vertical="center"/>
    </xf>
    <xf numFmtId="0" fontId="40" fillId="0" borderId="0" xfId="8" applyFont="1" applyFill="1" applyAlignment="1">
      <alignment horizontal="center" vertical="center" wrapText="1"/>
    </xf>
    <xf numFmtId="0" fontId="40" fillId="0" borderId="0" xfId="8" applyFont="1" applyFill="1" applyAlignment="1">
      <alignment horizontal="center" vertical="center"/>
    </xf>
    <xf numFmtId="0" fontId="22" fillId="0" borderId="27" xfId="8" applyFont="1" applyFill="1" applyBorder="1" applyAlignment="1">
      <alignment horizontal="left"/>
    </xf>
    <xf numFmtId="0" fontId="22" fillId="0" borderId="36" xfId="8" applyFont="1" applyFill="1" applyBorder="1" applyAlignment="1">
      <alignment horizontal="left"/>
    </xf>
    <xf numFmtId="3" fontId="36" fillId="0" borderId="0" xfId="8" applyNumberFormat="1" applyFont="1" applyFill="1" applyAlignment="1">
      <alignment horizontal="center"/>
    </xf>
    <xf numFmtId="0" fontId="40" fillId="0" borderId="0" xfId="8" applyFont="1" applyFill="1" applyAlignment="1">
      <alignment horizontal="center" wrapText="1"/>
    </xf>
    <xf numFmtId="0" fontId="40" fillId="0" borderId="0" xfId="8" applyFont="1" applyFill="1" applyAlignment="1">
      <alignment horizontal="center"/>
    </xf>
    <xf numFmtId="0" fontId="22" fillId="0" borderId="27" xfId="8" applyFont="1" applyFill="1" applyBorder="1" applyAlignment="1">
      <alignment horizontal="left" indent="1"/>
    </xf>
    <xf numFmtId="0" fontId="22" fillId="0" borderId="36" xfId="8" applyFont="1" applyFill="1" applyBorder="1" applyAlignment="1">
      <alignment horizontal="left" indent="1"/>
    </xf>
    <xf numFmtId="0" fontId="55" fillId="0" borderId="0" xfId="0" applyFont="1" applyAlignment="1" applyProtection="1">
      <alignment horizontal="center" vertical="center" wrapText="1"/>
      <protection locked="0"/>
    </xf>
    <xf numFmtId="0" fontId="52" fillId="0" borderId="8" xfId="0" applyFont="1" applyBorder="1" applyAlignment="1" applyProtection="1">
      <alignment wrapText="1"/>
    </xf>
    <xf numFmtId="0" fontId="52" fillId="0" borderId="6" xfId="0" applyFont="1" applyBorder="1" applyAlignment="1" applyProtection="1">
      <alignment wrapText="1"/>
    </xf>
    <xf numFmtId="0" fontId="15" fillId="0" borderId="0" xfId="0" applyFont="1" applyAlignment="1" applyProtection="1">
      <alignment horizontal="center" textRotation="180"/>
    </xf>
    <xf numFmtId="0" fontId="37" fillId="0" borderId="0" xfId="0" applyFont="1" applyFill="1" applyAlignment="1" applyProtection="1">
      <alignment horizontal="center" vertical="top" wrapText="1"/>
      <protection locked="0"/>
    </xf>
  </cellXfs>
  <cellStyles count="10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6"/>
    <cellStyle name="Normál_VAGYONK" xfId="7"/>
    <cellStyle name="Normál_VAGYONKIM" xfId="8"/>
    <cellStyle name="Százalék" xfId="9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view="pageLayout" topLeftCell="A87" zoomScaleNormal="130" zoomScaleSheetLayoutView="100" workbookViewId="0">
      <selection activeCell="C98" sqref="C98"/>
    </sheetView>
  </sheetViews>
  <sheetFormatPr defaultColWidth="9.33203125" defaultRowHeight="15.6"/>
  <cols>
    <col min="1" max="1" width="9.44140625" style="406" customWidth="1"/>
    <col min="2" max="2" width="60.77734375" style="406" customWidth="1"/>
    <col min="3" max="5" width="15.77734375" style="407" customWidth="1"/>
    <col min="6" max="16384" width="9.33203125" style="417"/>
  </cols>
  <sheetData>
    <row r="1" spans="1:5" ht="15.9" customHeight="1">
      <c r="A1" s="629" t="s">
        <v>3</v>
      </c>
      <c r="B1" s="629"/>
      <c r="C1" s="629"/>
      <c r="D1" s="629"/>
      <c r="E1" s="629"/>
    </row>
    <row r="2" spans="1:5" ht="15.9" customHeight="1" thickBot="1">
      <c r="A2" s="45" t="s">
        <v>108</v>
      </c>
      <c r="B2" s="45"/>
      <c r="C2" s="404"/>
      <c r="D2" s="404"/>
      <c r="E2" s="404" t="s">
        <v>152</v>
      </c>
    </row>
    <row r="3" spans="1:5" ht="15.9" customHeight="1">
      <c r="A3" s="630" t="s">
        <v>57</v>
      </c>
      <c r="B3" s="632" t="s">
        <v>5</v>
      </c>
      <c r="C3" s="634" t="e">
        <f>+CONCATENATE(LEFT(#REF!,4),". évi")</f>
        <v>#REF!</v>
      </c>
      <c r="D3" s="634"/>
      <c r="E3" s="635"/>
    </row>
    <row r="4" spans="1:5" ht="38.1" customHeight="1" thickBot="1">
      <c r="A4" s="631"/>
      <c r="B4" s="633"/>
      <c r="C4" s="47" t="s">
        <v>174</v>
      </c>
      <c r="D4" s="47" t="s">
        <v>179</v>
      </c>
      <c r="E4" s="48" t="s">
        <v>180</v>
      </c>
    </row>
    <row r="5" spans="1:5" s="418" customFormat="1" ht="12" customHeight="1" thickBot="1">
      <c r="A5" s="382" t="s">
        <v>424</v>
      </c>
      <c r="B5" s="383" t="s">
        <v>425</v>
      </c>
      <c r="C5" s="383" t="s">
        <v>426</v>
      </c>
      <c r="D5" s="383" t="s">
        <v>427</v>
      </c>
      <c r="E5" s="431" t="s">
        <v>428</v>
      </c>
    </row>
    <row r="6" spans="1:5" s="419" customFormat="1" ht="12" customHeight="1" thickBot="1">
      <c r="A6" s="377" t="s">
        <v>6</v>
      </c>
      <c r="B6" s="378" t="s">
        <v>308</v>
      </c>
      <c r="C6" s="409">
        <f>SUM(C7:C12)</f>
        <v>7180</v>
      </c>
      <c r="D6" s="409">
        <f>SUM(D7:D12)</f>
        <v>7390</v>
      </c>
      <c r="E6" s="392">
        <f>SUM(E7:E12)</f>
        <v>7390</v>
      </c>
    </row>
    <row r="7" spans="1:5" s="419" customFormat="1" ht="12" customHeight="1">
      <c r="A7" s="372" t="s">
        <v>69</v>
      </c>
      <c r="B7" s="420" t="s">
        <v>309</v>
      </c>
      <c r="C7" s="411">
        <v>6417</v>
      </c>
      <c r="D7" s="411">
        <v>6417</v>
      </c>
      <c r="E7" s="394">
        <v>6417</v>
      </c>
    </row>
    <row r="8" spans="1:5" s="419" customFormat="1" ht="12" customHeight="1">
      <c r="A8" s="371" t="s">
        <v>70</v>
      </c>
      <c r="B8" s="421" t="s">
        <v>310</v>
      </c>
      <c r="C8" s="410"/>
      <c r="D8" s="410"/>
      <c r="E8" s="393"/>
    </row>
    <row r="9" spans="1:5" s="419" customFormat="1" ht="12" customHeight="1">
      <c r="A9" s="371" t="s">
        <v>71</v>
      </c>
      <c r="B9" s="421" t="s">
        <v>311</v>
      </c>
      <c r="C9" s="410">
        <v>600</v>
      </c>
      <c r="D9" s="410">
        <v>810</v>
      </c>
      <c r="E9" s="393">
        <v>810</v>
      </c>
    </row>
    <row r="10" spans="1:5" s="419" customFormat="1" ht="12" customHeight="1">
      <c r="A10" s="371" t="s">
        <v>72</v>
      </c>
      <c r="B10" s="421" t="s">
        <v>312</v>
      </c>
      <c r="C10" s="410">
        <v>163</v>
      </c>
      <c r="D10" s="410">
        <v>163</v>
      </c>
      <c r="E10" s="393">
        <v>163</v>
      </c>
    </row>
    <row r="11" spans="1:5" s="419" customFormat="1" ht="12" customHeight="1">
      <c r="A11" s="371" t="s">
        <v>105</v>
      </c>
      <c r="B11" s="421" t="s">
        <v>313</v>
      </c>
      <c r="C11" s="410"/>
      <c r="D11" s="410"/>
      <c r="E11" s="393"/>
    </row>
    <row r="12" spans="1:5" s="419" customFormat="1" ht="12" customHeight="1" thickBot="1">
      <c r="A12" s="373" t="s">
        <v>73</v>
      </c>
      <c r="B12" s="422" t="s">
        <v>314</v>
      </c>
      <c r="C12" s="412"/>
      <c r="D12" s="412"/>
      <c r="E12" s="395"/>
    </row>
    <row r="13" spans="1:5" s="419" customFormat="1" ht="12" customHeight="1" thickBot="1">
      <c r="A13" s="377" t="s">
        <v>7</v>
      </c>
      <c r="B13" s="399" t="s">
        <v>315</v>
      </c>
      <c r="C13" s="409">
        <f>SUM(C14:C18)</f>
        <v>0</v>
      </c>
      <c r="D13" s="409">
        <f>SUM(D14:D18)</f>
        <v>1669</v>
      </c>
      <c r="E13" s="392">
        <f>SUM(E14:E18)</f>
        <v>1669</v>
      </c>
    </row>
    <row r="14" spans="1:5" s="419" customFormat="1" ht="12" customHeight="1">
      <c r="A14" s="372" t="s">
        <v>75</v>
      </c>
      <c r="B14" s="420" t="s">
        <v>316</v>
      </c>
      <c r="C14" s="411"/>
      <c r="D14" s="411"/>
      <c r="E14" s="394"/>
    </row>
    <row r="15" spans="1:5" s="419" customFormat="1" ht="12" customHeight="1">
      <c r="A15" s="371" t="s">
        <v>76</v>
      </c>
      <c r="B15" s="421" t="s">
        <v>317</v>
      </c>
      <c r="C15" s="410"/>
      <c r="D15" s="410"/>
      <c r="E15" s="393"/>
    </row>
    <row r="16" spans="1:5" s="419" customFormat="1" ht="12" customHeight="1">
      <c r="A16" s="371" t="s">
        <v>77</v>
      </c>
      <c r="B16" s="421" t="s">
        <v>318</v>
      </c>
      <c r="C16" s="410"/>
      <c r="D16" s="410"/>
      <c r="E16" s="393"/>
    </row>
    <row r="17" spans="1:5" s="419" customFormat="1" ht="12" customHeight="1">
      <c r="A17" s="371" t="s">
        <v>78</v>
      </c>
      <c r="B17" s="421" t="s">
        <v>319</v>
      </c>
      <c r="C17" s="410"/>
      <c r="D17" s="410"/>
      <c r="E17" s="393"/>
    </row>
    <row r="18" spans="1:5" s="419" customFormat="1" ht="12" customHeight="1">
      <c r="A18" s="371" t="s">
        <v>79</v>
      </c>
      <c r="B18" s="421" t="s">
        <v>320</v>
      </c>
      <c r="C18" s="410"/>
      <c r="D18" s="410">
        <v>1669</v>
      </c>
      <c r="E18" s="393">
        <v>1669</v>
      </c>
    </row>
    <row r="19" spans="1:5" s="419" customFormat="1" ht="12" customHeight="1" thickBot="1">
      <c r="A19" s="373" t="s">
        <v>86</v>
      </c>
      <c r="B19" s="422" t="s">
        <v>321</v>
      </c>
      <c r="C19" s="412"/>
      <c r="D19" s="412"/>
      <c r="E19" s="395"/>
    </row>
    <row r="20" spans="1:5" s="419" customFormat="1" ht="12" customHeight="1" thickBot="1">
      <c r="A20" s="377" t="s">
        <v>8</v>
      </c>
      <c r="B20" s="378" t="s">
        <v>322</v>
      </c>
      <c r="C20" s="409">
        <f>SUM(C21:C25)</f>
        <v>0</v>
      </c>
      <c r="D20" s="409">
        <f>SUM(D21:D25)</f>
        <v>2950</v>
      </c>
      <c r="E20" s="392">
        <f>SUM(E21:E25)</f>
        <v>2950</v>
      </c>
    </row>
    <row r="21" spans="1:5" s="419" customFormat="1" ht="12" customHeight="1">
      <c r="A21" s="372" t="s">
        <v>58</v>
      </c>
      <c r="B21" s="420" t="s">
        <v>323</v>
      </c>
      <c r="C21" s="411"/>
      <c r="D21" s="411">
        <v>2950</v>
      </c>
      <c r="E21" s="394">
        <v>2950</v>
      </c>
    </row>
    <row r="22" spans="1:5" s="419" customFormat="1" ht="12" customHeight="1">
      <c r="A22" s="371" t="s">
        <v>59</v>
      </c>
      <c r="B22" s="421" t="s">
        <v>324</v>
      </c>
      <c r="C22" s="410"/>
      <c r="D22" s="410"/>
      <c r="E22" s="393"/>
    </row>
    <row r="23" spans="1:5" s="419" customFormat="1" ht="12" customHeight="1">
      <c r="A23" s="371" t="s">
        <v>60</v>
      </c>
      <c r="B23" s="421" t="s">
        <v>325</v>
      </c>
      <c r="C23" s="410"/>
      <c r="D23" s="410"/>
      <c r="E23" s="393"/>
    </row>
    <row r="24" spans="1:5" s="419" customFormat="1" ht="12" customHeight="1">
      <c r="A24" s="371" t="s">
        <v>61</v>
      </c>
      <c r="B24" s="421" t="s">
        <v>326</v>
      </c>
      <c r="C24" s="410"/>
      <c r="D24" s="410"/>
      <c r="E24" s="393"/>
    </row>
    <row r="25" spans="1:5" s="419" customFormat="1" ht="12" customHeight="1">
      <c r="A25" s="371" t="s">
        <v>117</v>
      </c>
      <c r="B25" s="421" t="s">
        <v>327</v>
      </c>
      <c r="C25" s="410"/>
      <c r="D25" s="410"/>
      <c r="E25" s="393"/>
    </row>
    <row r="26" spans="1:5" s="419" customFormat="1" ht="12" customHeight="1" thickBot="1">
      <c r="A26" s="373" t="s">
        <v>118</v>
      </c>
      <c r="B26" s="401" t="s">
        <v>328</v>
      </c>
      <c r="C26" s="412"/>
      <c r="D26" s="412"/>
      <c r="E26" s="395"/>
    </row>
    <row r="27" spans="1:5" s="419" customFormat="1" ht="12" customHeight="1" thickBot="1">
      <c r="A27" s="377" t="s">
        <v>119</v>
      </c>
      <c r="B27" s="378" t="s">
        <v>329</v>
      </c>
      <c r="C27" s="415">
        <f>+C28+C31+C32+C33</f>
        <v>1120</v>
      </c>
      <c r="D27" s="415">
        <f>+D28+D31+D32+D33</f>
        <v>1228</v>
      </c>
      <c r="E27" s="428">
        <f>+E28+E31+E32+E33</f>
        <v>1015</v>
      </c>
    </row>
    <row r="28" spans="1:5" s="419" customFormat="1" ht="12" customHeight="1">
      <c r="A28" s="372" t="s">
        <v>330</v>
      </c>
      <c r="B28" s="420" t="s">
        <v>331</v>
      </c>
      <c r="C28" s="430">
        <f>+C29+C30</f>
        <v>855</v>
      </c>
      <c r="D28" s="430">
        <f>+D29+D30</f>
        <v>881</v>
      </c>
      <c r="E28" s="429">
        <f>+E29+E30</f>
        <v>749</v>
      </c>
    </row>
    <row r="29" spans="1:5" s="419" customFormat="1" ht="12" customHeight="1">
      <c r="A29" s="371" t="s">
        <v>332</v>
      </c>
      <c r="B29" s="421" t="s">
        <v>333</v>
      </c>
      <c r="C29" s="410">
        <v>855</v>
      </c>
      <c r="D29" s="410">
        <v>881</v>
      </c>
      <c r="E29" s="393">
        <v>749</v>
      </c>
    </row>
    <row r="30" spans="1:5" s="419" customFormat="1" ht="12" customHeight="1">
      <c r="A30" s="371" t="s">
        <v>334</v>
      </c>
      <c r="B30" s="421" t="s">
        <v>335</v>
      </c>
      <c r="C30" s="410"/>
      <c r="D30" s="410"/>
      <c r="E30" s="393"/>
    </row>
    <row r="31" spans="1:5" s="419" customFormat="1" ht="12" customHeight="1">
      <c r="A31" s="371" t="s">
        <v>336</v>
      </c>
      <c r="B31" s="421" t="s">
        <v>337</v>
      </c>
      <c r="C31" s="410">
        <v>265</v>
      </c>
      <c r="D31" s="410">
        <v>329</v>
      </c>
      <c r="E31" s="393">
        <v>254</v>
      </c>
    </row>
    <row r="32" spans="1:5" s="419" customFormat="1" ht="12" customHeight="1">
      <c r="A32" s="371" t="s">
        <v>338</v>
      </c>
      <c r="B32" s="421" t="s">
        <v>339</v>
      </c>
      <c r="C32" s="410"/>
      <c r="D32" s="410"/>
      <c r="E32" s="393"/>
    </row>
    <row r="33" spans="1:5" s="419" customFormat="1" ht="12" customHeight="1" thickBot="1">
      <c r="A33" s="373" t="s">
        <v>340</v>
      </c>
      <c r="B33" s="401" t="s">
        <v>341</v>
      </c>
      <c r="C33" s="412"/>
      <c r="D33" s="412">
        <v>18</v>
      </c>
      <c r="E33" s="395">
        <v>12</v>
      </c>
    </row>
    <row r="34" spans="1:5" s="419" customFormat="1" ht="12" customHeight="1" thickBot="1">
      <c r="A34" s="377" t="s">
        <v>10</v>
      </c>
      <c r="B34" s="378" t="s">
        <v>342</v>
      </c>
      <c r="C34" s="409">
        <f>SUM(C35:C44)</f>
        <v>1350</v>
      </c>
      <c r="D34" s="409">
        <f>SUM(D35:D44)</f>
        <v>1369</v>
      </c>
      <c r="E34" s="392">
        <f>SUM(E35:E44)</f>
        <v>1351</v>
      </c>
    </row>
    <row r="35" spans="1:5" s="419" customFormat="1" ht="12" customHeight="1">
      <c r="A35" s="372" t="s">
        <v>62</v>
      </c>
      <c r="B35" s="420" t="s">
        <v>343</v>
      </c>
      <c r="C35" s="411"/>
      <c r="D35" s="411"/>
      <c r="E35" s="394"/>
    </row>
    <row r="36" spans="1:5" s="419" customFormat="1" ht="12" customHeight="1">
      <c r="A36" s="371" t="s">
        <v>63</v>
      </c>
      <c r="B36" s="421" t="s">
        <v>344</v>
      </c>
      <c r="C36" s="410"/>
      <c r="D36" s="410"/>
      <c r="E36" s="393"/>
    </row>
    <row r="37" spans="1:5" s="419" customFormat="1" ht="12" customHeight="1">
      <c r="A37" s="371" t="s">
        <v>64</v>
      </c>
      <c r="B37" s="421" t="s">
        <v>345</v>
      </c>
      <c r="C37" s="410"/>
      <c r="D37" s="410"/>
      <c r="E37" s="393"/>
    </row>
    <row r="38" spans="1:5" s="419" customFormat="1" ht="12" customHeight="1">
      <c r="A38" s="371" t="s">
        <v>121</v>
      </c>
      <c r="B38" s="421" t="s">
        <v>346</v>
      </c>
      <c r="C38" s="410">
        <v>1100</v>
      </c>
      <c r="D38" s="410">
        <v>1112</v>
      </c>
      <c r="E38" s="393">
        <v>1112</v>
      </c>
    </row>
    <row r="39" spans="1:5" s="419" customFormat="1" ht="12" customHeight="1">
      <c r="A39" s="371" t="s">
        <v>122</v>
      </c>
      <c r="B39" s="421" t="s">
        <v>347</v>
      </c>
      <c r="C39" s="410"/>
      <c r="D39" s="410"/>
      <c r="E39" s="393"/>
    </row>
    <row r="40" spans="1:5" s="419" customFormat="1" ht="12" customHeight="1">
      <c r="A40" s="371" t="s">
        <v>123</v>
      </c>
      <c r="B40" s="421" t="s">
        <v>348</v>
      </c>
      <c r="C40" s="410"/>
      <c r="D40" s="410"/>
      <c r="E40" s="393"/>
    </row>
    <row r="41" spans="1:5" s="419" customFormat="1" ht="12" customHeight="1">
      <c r="A41" s="371" t="s">
        <v>124</v>
      </c>
      <c r="B41" s="421" t="s">
        <v>349</v>
      </c>
      <c r="C41" s="410"/>
      <c r="D41" s="410"/>
      <c r="E41" s="393"/>
    </row>
    <row r="42" spans="1:5" s="419" customFormat="1" ht="12" customHeight="1">
      <c r="A42" s="371" t="s">
        <v>125</v>
      </c>
      <c r="B42" s="421" t="s">
        <v>350</v>
      </c>
      <c r="C42" s="410">
        <v>200</v>
      </c>
      <c r="D42" s="410">
        <v>200</v>
      </c>
      <c r="E42" s="393">
        <v>182</v>
      </c>
    </row>
    <row r="43" spans="1:5" s="419" customFormat="1" ht="12" customHeight="1">
      <c r="A43" s="371" t="s">
        <v>351</v>
      </c>
      <c r="B43" s="421" t="s">
        <v>352</v>
      </c>
      <c r="C43" s="413"/>
      <c r="D43" s="413"/>
      <c r="E43" s="396"/>
    </row>
    <row r="44" spans="1:5" s="419" customFormat="1" ht="12" customHeight="1" thickBot="1">
      <c r="A44" s="373" t="s">
        <v>353</v>
      </c>
      <c r="B44" s="422" t="s">
        <v>354</v>
      </c>
      <c r="C44" s="414">
        <v>50</v>
      </c>
      <c r="D44" s="414">
        <v>57</v>
      </c>
      <c r="E44" s="397">
        <v>57</v>
      </c>
    </row>
    <row r="45" spans="1:5" s="419" customFormat="1" ht="12" customHeight="1" thickBot="1">
      <c r="A45" s="377" t="s">
        <v>11</v>
      </c>
      <c r="B45" s="378" t="s">
        <v>355</v>
      </c>
      <c r="C45" s="409">
        <f>SUM(C46:C50)</f>
        <v>0</v>
      </c>
      <c r="D45" s="409">
        <f>SUM(D46:D50)</f>
        <v>0</v>
      </c>
      <c r="E45" s="392">
        <f>SUM(E46:E50)</f>
        <v>0</v>
      </c>
    </row>
    <row r="46" spans="1:5" s="419" customFormat="1" ht="12" customHeight="1">
      <c r="A46" s="372" t="s">
        <v>65</v>
      </c>
      <c r="B46" s="420" t="s">
        <v>356</v>
      </c>
      <c r="C46" s="432"/>
      <c r="D46" s="432"/>
      <c r="E46" s="398"/>
    </row>
    <row r="47" spans="1:5" s="419" customFormat="1" ht="12" customHeight="1">
      <c r="A47" s="371" t="s">
        <v>66</v>
      </c>
      <c r="B47" s="421" t="s">
        <v>357</v>
      </c>
      <c r="C47" s="413"/>
      <c r="D47" s="413"/>
      <c r="E47" s="396"/>
    </row>
    <row r="48" spans="1:5" s="419" customFormat="1" ht="12" customHeight="1">
      <c r="A48" s="371" t="s">
        <v>358</v>
      </c>
      <c r="B48" s="421" t="s">
        <v>359</v>
      </c>
      <c r="C48" s="413"/>
      <c r="D48" s="413"/>
      <c r="E48" s="396"/>
    </row>
    <row r="49" spans="1:5" s="419" customFormat="1" ht="12" customHeight="1">
      <c r="A49" s="371" t="s">
        <v>360</v>
      </c>
      <c r="B49" s="421" t="s">
        <v>361</v>
      </c>
      <c r="C49" s="413"/>
      <c r="D49" s="413"/>
      <c r="E49" s="396"/>
    </row>
    <row r="50" spans="1:5" s="419" customFormat="1" ht="12" customHeight="1" thickBot="1">
      <c r="A50" s="373" t="s">
        <v>362</v>
      </c>
      <c r="B50" s="422" t="s">
        <v>363</v>
      </c>
      <c r="C50" s="414"/>
      <c r="D50" s="414"/>
      <c r="E50" s="397"/>
    </row>
    <row r="51" spans="1:5" s="419" customFormat="1" ht="17.25" customHeight="1" thickBot="1">
      <c r="A51" s="377" t="s">
        <v>126</v>
      </c>
      <c r="B51" s="378" t="s">
        <v>364</v>
      </c>
      <c r="C51" s="409">
        <f>SUM(C52:C54)</f>
        <v>0</v>
      </c>
      <c r="D51" s="409">
        <f>SUM(D52:D54)</f>
        <v>0</v>
      </c>
      <c r="E51" s="392">
        <f>SUM(E52:E54)</f>
        <v>0</v>
      </c>
    </row>
    <row r="52" spans="1:5" s="419" customFormat="1" ht="12" customHeight="1">
      <c r="A52" s="372" t="s">
        <v>67</v>
      </c>
      <c r="B52" s="420" t="s">
        <v>365</v>
      </c>
      <c r="C52" s="411"/>
      <c r="D52" s="411"/>
      <c r="E52" s="394"/>
    </row>
    <row r="53" spans="1:5" s="419" customFormat="1" ht="12" customHeight="1">
      <c r="A53" s="371" t="s">
        <v>68</v>
      </c>
      <c r="B53" s="421" t="s">
        <v>366</v>
      </c>
      <c r="C53" s="410"/>
      <c r="D53" s="410"/>
      <c r="E53" s="393"/>
    </row>
    <row r="54" spans="1:5" s="419" customFormat="1" ht="12" customHeight="1">
      <c r="A54" s="371" t="s">
        <v>367</v>
      </c>
      <c r="B54" s="421" t="s">
        <v>368</v>
      </c>
      <c r="C54" s="410"/>
      <c r="D54" s="410"/>
      <c r="E54" s="393"/>
    </row>
    <row r="55" spans="1:5" s="419" customFormat="1" ht="12" customHeight="1" thickBot="1">
      <c r="A55" s="373" t="s">
        <v>369</v>
      </c>
      <c r="B55" s="422" t="s">
        <v>370</v>
      </c>
      <c r="C55" s="412"/>
      <c r="D55" s="412"/>
      <c r="E55" s="395"/>
    </row>
    <row r="56" spans="1:5" s="419" customFormat="1" ht="12" customHeight="1" thickBot="1">
      <c r="A56" s="377" t="s">
        <v>13</v>
      </c>
      <c r="B56" s="399" t="s">
        <v>371</v>
      </c>
      <c r="C56" s="409">
        <f>SUM(C57:C59)</f>
        <v>9000</v>
      </c>
      <c r="D56" s="409">
        <f>SUM(D57:D59)</f>
        <v>9000</v>
      </c>
      <c r="E56" s="392">
        <f>SUM(E57:E59)</f>
        <v>8942</v>
      </c>
    </row>
    <row r="57" spans="1:5" s="419" customFormat="1" ht="12" customHeight="1">
      <c r="A57" s="372" t="s">
        <v>127</v>
      </c>
      <c r="B57" s="420" t="s">
        <v>372</v>
      </c>
      <c r="C57" s="413"/>
      <c r="D57" s="413"/>
      <c r="E57" s="396"/>
    </row>
    <row r="58" spans="1:5" s="419" customFormat="1" ht="12" customHeight="1">
      <c r="A58" s="371" t="s">
        <v>128</v>
      </c>
      <c r="B58" s="421" t="s">
        <v>373</v>
      </c>
      <c r="C58" s="413"/>
      <c r="D58" s="413"/>
      <c r="E58" s="396"/>
    </row>
    <row r="59" spans="1:5" s="419" customFormat="1" ht="12" customHeight="1">
      <c r="A59" s="371" t="s">
        <v>153</v>
      </c>
      <c r="B59" s="421" t="s">
        <v>374</v>
      </c>
      <c r="C59" s="413">
        <v>9000</v>
      </c>
      <c r="D59" s="413">
        <v>9000</v>
      </c>
      <c r="E59" s="396">
        <v>8942</v>
      </c>
    </row>
    <row r="60" spans="1:5" s="419" customFormat="1" ht="12" customHeight="1" thickBot="1">
      <c r="A60" s="373" t="s">
        <v>375</v>
      </c>
      <c r="B60" s="422" t="s">
        <v>376</v>
      </c>
      <c r="C60" s="413">
        <v>9000</v>
      </c>
      <c r="D60" s="413">
        <v>9000</v>
      </c>
      <c r="E60" s="396">
        <v>8942</v>
      </c>
    </row>
    <row r="61" spans="1:5" s="419" customFormat="1" ht="12" customHeight="1" thickBot="1">
      <c r="A61" s="377" t="s">
        <v>14</v>
      </c>
      <c r="B61" s="378" t="s">
        <v>377</v>
      </c>
      <c r="C61" s="415">
        <f>+C6+C13+C20+C27+C34+C45+C51+C56</f>
        <v>18650</v>
      </c>
      <c r="D61" s="415">
        <f>+D6+D13+D20+D27+D34+D45+D51+D56</f>
        <v>23606</v>
      </c>
      <c r="E61" s="428">
        <f>+E6+E13+E20+E27+E34+E45+E51+E56</f>
        <v>23317</v>
      </c>
    </row>
    <row r="62" spans="1:5" s="419" customFormat="1" ht="12" customHeight="1" thickBot="1">
      <c r="A62" s="433" t="s">
        <v>378</v>
      </c>
      <c r="B62" s="399" t="s">
        <v>379</v>
      </c>
      <c r="C62" s="409">
        <f>+C63+C64+C65</f>
        <v>0</v>
      </c>
      <c r="D62" s="409">
        <f>+D63+D64+D65</f>
        <v>0</v>
      </c>
      <c r="E62" s="392">
        <f>+E63+E64+E65</f>
        <v>0</v>
      </c>
    </row>
    <row r="63" spans="1:5" s="419" customFormat="1" ht="12" customHeight="1">
      <c r="A63" s="372" t="s">
        <v>380</v>
      </c>
      <c r="B63" s="420" t="s">
        <v>381</v>
      </c>
      <c r="C63" s="413"/>
      <c r="D63" s="413"/>
      <c r="E63" s="396"/>
    </row>
    <row r="64" spans="1:5" s="419" customFormat="1" ht="12" customHeight="1">
      <c r="A64" s="371" t="s">
        <v>382</v>
      </c>
      <c r="B64" s="421" t="s">
        <v>383</v>
      </c>
      <c r="C64" s="413"/>
      <c r="D64" s="413"/>
      <c r="E64" s="396"/>
    </row>
    <row r="65" spans="1:5" s="419" customFormat="1" ht="12" customHeight="1" thickBot="1">
      <c r="A65" s="373" t="s">
        <v>384</v>
      </c>
      <c r="B65" s="357" t="s">
        <v>429</v>
      </c>
      <c r="C65" s="413"/>
      <c r="D65" s="413"/>
      <c r="E65" s="396"/>
    </row>
    <row r="66" spans="1:5" s="419" customFormat="1" ht="12" customHeight="1" thickBot="1">
      <c r="A66" s="433" t="s">
        <v>386</v>
      </c>
      <c r="B66" s="399" t="s">
        <v>387</v>
      </c>
      <c r="C66" s="409">
        <f>+C67+C68+C69+C70</f>
        <v>0</v>
      </c>
      <c r="D66" s="409">
        <f>+D67+D68+D69+D70</f>
        <v>0</v>
      </c>
      <c r="E66" s="392">
        <f>+E67+E68+E69+E70</f>
        <v>0</v>
      </c>
    </row>
    <row r="67" spans="1:5" s="419" customFormat="1" ht="13.5" customHeight="1">
      <c r="A67" s="372" t="s">
        <v>106</v>
      </c>
      <c r="B67" s="420" t="s">
        <v>388</v>
      </c>
      <c r="C67" s="413"/>
      <c r="D67" s="413"/>
      <c r="E67" s="396"/>
    </row>
    <row r="68" spans="1:5" s="419" customFormat="1" ht="12" customHeight="1">
      <c r="A68" s="371" t="s">
        <v>107</v>
      </c>
      <c r="B68" s="421" t="s">
        <v>389</v>
      </c>
      <c r="C68" s="413"/>
      <c r="D68" s="413"/>
      <c r="E68" s="396"/>
    </row>
    <row r="69" spans="1:5" s="419" customFormat="1" ht="12" customHeight="1">
      <c r="A69" s="371" t="s">
        <v>390</v>
      </c>
      <c r="B69" s="421" t="s">
        <v>391</v>
      </c>
      <c r="C69" s="413"/>
      <c r="D69" s="413"/>
      <c r="E69" s="396"/>
    </row>
    <row r="70" spans="1:5" s="419" customFormat="1" ht="12" customHeight="1" thickBot="1">
      <c r="A70" s="373" t="s">
        <v>392</v>
      </c>
      <c r="B70" s="422" t="s">
        <v>393</v>
      </c>
      <c r="C70" s="413"/>
      <c r="D70" s="413"/>
      <c r="E70" s="396"/>
    </row>
    <row r="71" spans="1:5" s="419" customFormat="1" ht="12" customHeight="1" thickBot="1">
      <c r="A71" s="433" t="s">
        <v>394</v>
      </c>
      <c r="B71" s="399" t="s">
        <v>395</v>
      </c>
      <c r="C71" s="409">
        <f>+C72+C73</f>
        <v>3087</v>
      </c>
      <c r="D71" s="409">
        <f>+D72+D73</f>
        <v>3087</v>
      </c>
      <c r="E71" s="392">
        <f>+E72+E73</f>
        <v>3087</v>
      </c>
    </row>
    <row r="72" spans="1:5" s="419" customFormat="1" ht="12" customHeight="1">
      <c r="A72" s="372" t="s">
        <v>396</v>
      </c>
      <c r="B72" s="420" t="s">
        <v>397</v>
      </c>
      <c r="C72" s="413">
        <v>3087</v>
      </c>
      <c r="D72" s="413">
        <v>3087</v>
      </c>
      <c r="E72" s="396">
        <v>3087</v>
      </c>
    </row>
    <row r="73" spans="1:5" s="419" customFormat="1" ht="12" customHeight="1" thickBot="1">
      <c r="A73" s="373" t="s">
        <v>398</v>
      </c>
      <c r="B73" s="422" t="s">
        <v>399</v>
      </c>
      <c r="C73" s="413"/>
      <c r="D73" s="413"/>
      <c r="E73" s="396"/>
    </row>
    <row r="74" spans="1:5" s="419" customFormat="1" ht="12" customHeight="1" thickBot="1">
      <c r="A74" s="433" t="s">
        <v>400</v>
      </c>
      <c r="B74" s="399" t="s">
        <v>401</v>
      </c>
      <c r="C74" s="409">
        <f>+C75+C76+C77</f>
        <v>0</v>
      </c>
      <c r="D74" s="409">
        <f>+D75+D76+D77</f>
        <v>322</v>
      </c>
      <c r="E74" s="392">
        <f>+E75+E76+E77</f>
        <v>322</v>
      </c>
    </row>
    <row r="75" spans="1:5" s="419" customFormat="1" ht="12" customHeight="1">
      <c r="A75" s="372" t="s">
        <v>402</v>
      </c>
      <c r="B75" s="420" t="s">
        <v>403</v>
      </c>
      <c r="C75" s="413"/>
      <c r="D75" s="413">
        <v>322</v>
      </c>
      <c r="E75" s="396">
        <v>322</v>
      </c>
    </row>
    <row r="76" spans="1:5" s="419" customFormat="1" ht="12" customHeight="1">
      <c r="A76" s="371" t="s">
        <v>404</v>
      </c>
      <c r="B76" s="421" t="s">
        <v>405</v>
      </c>
      <c r="C76" s="413"/>
      <c r="D76" s="413"/>
      <c r="E76" s="396"/>
    </row>
    <row r="77" spans="1:5" s="419" customFormat="1" ht="12" customHeight="1" thickBot="1">
      <c r="A77" s="373" t="s">
        <v>406</v>
      </c>
      <c r="B77" s="401" t="s">
        <v>407</v>
      </c>
      <c r="C77" s="413"/>
      <c r="D77" s="413"/>
      <c r="E77" s="396"/>
    </row>
    <row r="78" spans="1:5" s="419" customFormat="1" ht="12" customHeight="1" thickBot="1">
      <c r="A78" s="433" t="s">
        <v>408</v>
      </c>
      <c r="B78" s="399" t="s">
        <v>409</v>
      </c>
      <c r="C78" s="409">
        <f>+C79+C80+C81+C82</f>
        <v>0</v>
      </c>
      <c r="D78" s="409">
        <f>+D79+D80+D81+D82</f>
        <v>0</v>
      </c>
      <c r="E78" s="392">
        <f>+E79+E80+E81+E82</f>
        <v>0</v>
      </c>
    </row>
    <row r="79" spans="1:5" s="419" customFormat="1" ht="12" customHeight="1">
      <c r="A79" s="423" t="s">
        <v>410</v>
      </c>
      <c r="B79" s="420" t="s">
        <v>411</v>
      </c>
      <c r="C79" s="413"/>
      <c r="D79" s="413"/>
      <c r="E79" s="396"/>
    </row>
    <row r="80" spans="1:5" s="419" customFormat="1" ht="12" customHeight="1">
      <c r="A80" s="424" t="s">
        <v>412</v>
      </c>
      <c r="B80" s="421" t="s">
        <v>413</v>
      </c>
      <c r="C80" s="413"/>
      <c r="D80" s="413"/>
      <c r="E80" s="396"/>
    </row>
    <row r="81" spans="1:5" s="419" customFormat="1" ht="12" customHeight="1">
      <c r="A81" s="424" t="s">
        <v>414</v>
      </c>
      <c r="B81" s="421" t="s">
        <v>415</v>
      </c>
      <c r="C81" s="413"/>
      <c r="D81" s="413"/>
      <c r="E81" s="396"/>
    </row>
    <row r="82" spans="1:5" s="419" customFormat="1" ht="12" customHeight="1" thickBot="1">
      <c r="A82" s="434" t="s">
        <v>416</v>
      </c>
      <c r="B82" s="401" t="s">
        <v>417</v>
      </c>
      <c r="C82" s="413"/>
      <c r="D82" s="413"/>
      <c r="E82" s="396"/>
    </row>
    <row r="83" spans="1:5" s="419" customFormat="1" ht="12" customHeight="1" thickBot="1">
      <c r="A83" s="433" t="s">
        <v>418</v>
      </c>
      <c r="B83" s="399" t="s">
        <v>419</v>
      </c>
      <c r="C83" s="436"/>
      <c r="D83" s="436"/>
      <c r="E83" s="437"/>
    </row>
    <row r="84" spans="1:5" s="419" customFormat="1" ht="12" customHeight="1" thickBot="1">
      <c r="A84" s="433" t="s">
        <v>420</v>
      </c>
      <c r="B84" s="355" t="s">
        <v>421</v>
      </c>
      <c r="C84" s="415">
        <f>+C62+C66+C71+C74+C78+C83</f>
        <v>3087</v>
      </c>
      <c r="D84" s="415">
        <f>+D62+D66+D71+D74+D78+D83</f>
        <v>3409</v>
      </c>
      <c r="E84" s="428">
        <f>+E62+E66+E71+E74+E78+E83</f>
        <v>3409</v>
      </c>
    </row>
    <row r="85" spans="1:5" s="419" customFormat="1" ht="12" customHeight="1" thickBot="1">
      <c r="A85" s="435" t="s">
        <v>422</v>
      </c>
      <c r="B85" s="358" t="s">
        <v>423</v>
      </c>
      <c r="C85" s="415">
        <f>+C61+C84</f>
        <v>21737</v>
      </c>
      <c r="D85" s="415">
        <f>+D61+D84</f>
        <v>27015</v>
      </c>
      <c r="E85" s="428">
        <f>+E61+E84</f>
        <v>26726</v>
      </c>
    </row>
    <row r="86" spans="1:5" s="419" customFormat="1" ht="12" customHeight="1">
      <c r="A86" s="353"/>
      <c r="B86" s="353"/>
      <c r="C86" s="354"/>
      <c r="D86" s="354"/>
      <c r="E86" s="354"/>
    </row>
    <row r="87" spans="1:5" ht="16.5" customHeight="1">
      <c r="A87" s="629" t="s">
        <v>35</v>
      </c>
      <c r="B87" s="629"/>
      <c r="C87" s="629"/>
      <c r="D87" s="629"/>
      <c r="E87" s="629"/>
    </row>
    <row r="88" spans="1:5" s="425" customFormat="1" ht="16.5" customHeight="1" thickBot="1">
      <c r="A88" s="46" t="s">
        <v>109</v>
      </c>
      <c r="B88" s="46"/>
      <c r="C88" s="386"/>
      <c r="D88" s="386"/>
      <c r="E88" s="386" t="s">
        <v>152</v>
      </c>
    </row>
    <row r="89" spans="1:5" s="425" customFormat="1" ht="16.5" customHeight="1">
      <c r="A89" s="630" t="s">
        <v>57</v>
      </c>
      <c r="B89" s="632" t="s">
        <v>173</v>
      </c>
      <c r="C89" s="634" t="s">
        <v>673</v>
      </c>
      <c r="D89" s="634"/>
      <c r="E89" s="635"/>
    </row>
    <row r="90" spans="1:5" ht="38.1" customHeight="1" thickBot="1">
      <c r="A90" s="631"/>
      <c r="B90" s="633"/>
      <c r="C90" s="47" t="s">
        <v>174</v>
      </c>
      <c r="D90" s="47" t="s">
        <v>179</v>
      </c>
      <c r="E90" s="48" t="s">
        <v>180</v>
      </c>
    </row>
    <row r="91" spans="1:5" s="418" customFormat="1" ht="12" customHeight="1" thickBot="1">
      <c r="A91" s="382" t="s">
        <v>424</v>
      </c>
      <c r="B91" s="383" t="s">
        <v>425</v>
      </c>
      <c r="C91" s="383" t="s">
        <v>426</v>
      </c>
      <c r="D91" s="383" t="s">
        <v>427</v>
      </c>
      <c r="E91" s="384" t="s">
        <v>428</v>
      </c>
    </row>
    <row r="92" spans="1:5" ht="12" customHeight="1" thickBot="1">
      <c r="A92" s="379" t="s">
        <v>6</v>
      </c>
      <c r="B92" s="381" t="s">
        <v>430</v>
      </c>
      <c r="C92" s="408">
        <f>SUM(C93:C97)</f>
        <v>13085</v>
      </c>
      <c r="D92" s="408">
        <f>SUM(D93:D97)</f>
        <v>15615</v>
      </c>
      <c r="E92" s="363">
        <f>SUM(E93:E97)</f>
        <v>11986</v>
      </c>
    </row>
    <row r="93" spans="1:5" ht="12" customHeight="1">
      <c r="A93" s="374" t="s">
        <v>69</v>
      </c>
      <c r="B93" s="367" t="s">
        <v>36</v>
      </c>
      <c r="C93" s="98">
        <v>4030</v>
      </c>
      <c r="D93" s="98">
        <v>5846</v>
      </c>
      <c r="E93" s="362">
        <v>4815</v>
      </c>
    </row>
    <row r="94" spans="1:5" ht="12" customHeight="1">
      <c r="A94" s="371" t="s">
        <v>70</v>
      </c>
      <c r="B94" s="365" t="s">
        <v>129</v>
      </c>
      <c r="C94" s="410">
        <v>842</v>
      </c>
      <c r="D94" s="410">
        <v>1127</v>
      </c>
      <c r="E94" s="393">
        <v>932</v>
      </c>
    </row>
    <row r="95" spans="1:5" ht="12" customHeight="1">
      <c r="A95" s="371" t="s">
        <v>71</v>
      </c>
      <c r="B95" s="365" t="s">
        <v>98</v>
      </c>
      <c r="C95" s="412">
        <v>5408</v>
      </c>
      <c r="D95" s="412">
        <v>5478</v>
      </c>
      <c r="E95" s="395">
        <v>4418</v>
      </c>
    </row>
    <row r="96" spans="1:5" ht="12" customHeight="1">
      <c r="A96" s="371" t="s">
        <v>72</v>
      </c>
      <c r="B96" s="368" t="s">
        <v>130</v>
      </c>
      <c r="C96" s="412">
        <v>800</v>
      </c>
      <c r="D96" s="412">
        <v>1159</v>
      </c>
      <c r="E96" s="395">
        <v>726</v>
      </c>
    </row>
    <row r="97" spans="1:5" ht="12" customHeight="1">
      <c r="A97" s="371" t="s">
        <v>81</v>
      </c>
      <c r="B97" s="376" t="s">
        <v>131</v>
      </c>
      <c r="C97" s="412">
        <v>2005</v>
      </c>
      <c r="D97" s="412">
        <v>2005</v>
      </c>
      <c r="E97" s="395">
        <v>1095</v>
      </c>
    </row>
    <row r="98" spans="1:5" ht="12" customHeight="1">
      <c r="A98" s="371" t="s">
        <v>73</v>
      </c>
      <c r="B98" s="365" t="s">
        <v>431</v>
      </c>
      <c r="C98" s="412"/>
      <c r="D98" s="412"/>
      <c r="E98" s="395"/>
    </row>
    <row r="99" spans="1:5" ht="12" customHeight="1">
      <c r="A99" s="371" t="s">
        <v>74</v>
      </c>
      <c r="B99" s="388" t="s">
        <v>432</v>
      </c>
      <c r="C99" s="412"/>
      <c r="D99" s="412"/>
      <c r="E99" s="395"/>
    </row>
    <row r="100" spans="1:5" ht="12" customHeight="1">
      <c r="A100" s="371" t="s">
        <v>82</v>
      </c>
      <c r="B100" s="389" t="s">
        <v>433</v>
      </c>
      <c r="C100" s="412"/>
      <c r="D100" s="412"/>
      <c r="E100" s="395"/>
    </row>
    <row r="101" spans="1:5" ht="12" customHeight="1">
      <c r="A101" s="371" t="s">
        <v>83</v>
      </c>
      <c r="B101" s="389" t="s">
        <v>434</v>
      </c>
      <c r="C101" s="412"/>
      <c r="D101" s="412"/>
      <c r="E101" s="395"/>
    </row>
    <row r="102" spans="1:5" ht="12" customHeight="1">
      <c r="A102" s="371" t="s">
        <v>84</v>
      </c>
      <c r="B102" s="388" t="s">
        <v>435</v>
      </c>
      <c r="C102" s="412">
        <v>1985</v>
      </c>
      <c r="D102" s="412">
        <v>1985</v>
      </c>
      <c r="E102" s="395">
        <v>1081</v>
      </c>
    </row>
    <row r="103" spans="1:5" ht="12" customHeight="1">
      <c r="A103" s="371" t="s">
        <v>85</v>
      </c>
      <c r="B103" s="388" t="s">
        <v>436</v>
      </c>
      <c r="C103" s="412"/>
      <c r="D103" s="412"/>
      <c r="E103" s="395"/>
    </row>
    <row r="104" spans="1:5" ht="12" customHeight="1">
      <c r="A104" s="371" t="s">
        <v>87</v>
      </c>
      <c r="B104" s="389" t="s">
        <v>437</v>
      </c>
      <c r="C104" s="412"/>
      <c r="D104" s="412"/>
      <c r="E104" s="395"/>
    </row>
    <row r="105" spans="1:5" ht="12" customHeight="1">
      <c r="A105" s="370" t="s">
        <v>132</v>
      </c>
      <c r="B105" s="390" t="s">
        <v>438</v>
      </c>
      <c r="C105" s="412"/>
      <c r="D105" s="412"/>
      <c r="E105" s="395"/>
    </row>
    <row r="106" spans="1:5" ht="12" customHeight="1">
      <c r="A106" s="371" t="s">
        <v>439</v>
      </c>
      <c r="B106" s="390" t="s">
        <v>440</v>
      </c>
      <c r="C106" s="412"/>
      <c r="D106" s="412"/>
      <c r="E106" s="395"/>
    </row>
    <row r="107" spans="1:5" ht="12" customHeight="1" thickBot="1">
      <c r="A107" s="375" t="s">
        <v>441</v>
      </c>
      <c r="B107" s="391" t="s">
        <v>442</v>
      </c>
      <c r="C107" s="99">
        <v>20</v>
      </c>
      <c r="D107" s="99">
        <v>20</v>
      </c>
      <c r="E107" s="356">
        <v>14</v>
      </c>
    </row>
    <row r="108" spans="1:5" ht="12" customHeight="1" thickBot="1">
      <c r="A108" s="377" t="s">
        <v>7</v>
      </c>
      <c r="B108" s="380" t="s">
        <v>443</v>
      </c>
      <c r="C108" s="409">
        <f>+C109+C111+C113</f>
        <v>1333</v>
      </c>
      <c r="D108" s="409">
        <f>+D109+D111+D113</f>
        <v>4283</v>
      </c>
      <c r="E108" s="392">
        <f>+E109+E111+E113</f>
        <v>3355</v>
      </c>
    </row>
    <row r="109" spans="1:5" ht="12" customHeight="1">
      <c r="A109" s="372" t="s">
        <v>75</v>
      </c>
      <c r="B109" s="365" t="s">
        <v>151</v>
      </c>
      <c r="C109" s="411">
        <v>217</v>
      </c>
      <c r="D109" s="411">
        <v>217</v>
      </c>
      <c r="E109" s="394">
        <v>155</v>
      </c>
    </row>
    <row r="110" spans="1:5" ht="12" customHeight="1">
      <c r="A110" s="372" t="s">
        <v>76</v>
      </c>
      <c r="B110" s="369" t="s">
        <v>444</v>
      </c>
      <c r="C110" s="411"/>
      <c r="D110" s="411"/>
      <c r="E110" s="394"/>
    </row>
    <row r="111" spans="1:5">
      <c r="A111" s="372" t="s">
        <v>77</v>
      </c>
      <c r="B111" s="369" t="s">
        <v>133</v>
      </c>
      <c r="C111" s="410">
        <v>1116</v>
      </c>
      <c r="D111" s="410">
        <v>4066</v>
      </c>
      <c r="E111" s="393">
        <v>3200</v>
      </c>
    </row>
    <row r="112" spans="1:5" ht="12" customHeight="1">
      <c r="A112" s="372" t="s">
        <v>78</v>
      </c>
      <c r="B112" s="369" t="s">
        <v>445</v>
      </c>
      <c r="C112" s="410"/>
      <c r="D112" s="410"/>
      <c r="E112" s="393"/>
    </row>
    <row r="113" spans="1:5" ht="12" customHeight="1">
      <c r="A113" s="372" t="s">
        <v>79</v>
      </c>
      <c r="B113" s="401" t="s">
        <v>154</v>
      </c>
      <c r="C113" s="410"/>
      <c r="D113" s="410"/>
      <c r="E113" s="393"/>
    </row>
    <row r="114" spans="1:5" ht="21.75" customHeight="1">
      <c r="A114" s="372" t="s">
        <v>86</v>
      </c>
      <c r="B114" s="400" t="s">
        <v>446</v>
      </c>
      <c r="C114" s="410"/>
      <c r="D114" s="410"/>
      <c r="E114" s="393"/>
    </row>
    <row r="115" spans="1:5" ht="24" customHeight="1">
      <c r="A115" s="372" t="s">
        <v>88</v>
      </c>
      <c r="B115" s="416" t="s">
        <v>447</v>
      </c>
      <c r="C115" s="410"/>
      <c r="D115" s="410"/>
      <c r="E115" s="393"/>
    </row>
    <row r="116" spans="1:5" ht="12" customHeight="1">
      <c r="A116" s="372" t="s">
        <v>134</v>
      </c>
      <c r="B116" s="389" t="s">
        <v>434</v>
      </c>
      <c r="C116" s="410"/>
      <c r="D116" s="410"/>
      <c r="E116" s="393"/>
    </row>
    <row r="117" spans="1:5" ht="12" customHeight="1">
      <c r="A117" s="372" t="s">
        <v>135</v>
      </c>
      <c r="B117" s="389" t="s">
        <v>448</v>
      </c>
      <c r="C117" s="410"/>
      <c r="D117" s="410"/>
      <c r="E117" s="393"/>
    </row>
    <row r="118" spans="1:5" ht="12" customHeight="1">
      <c r="A118" s="372" t="s">
        <v>136</v>
      </c>
      <c r="B118" s="389" t="s">
        <v>449</v>
      </c>
      <c r="C118" s="410"/>
      <c r="D118" s="410"/>
      <c r="E118" s="393"/>
    </row>
    <row r="119" spans="1:5" s="438" customFormat="1" ht="12" customHeight="1">
      <c r="A119" s="372" t="s">
        <v>450</v>
      </c>
      <c r="B119" s="389" t="s">
        <v>437</v>
      </c>
      <c r="C119" s="410"/>
      <c r="D119" s="410"/>
      <c r="E119" s="393"/>
    </row>
    <row r="120" spans="1:5" ht="12" customHeight="1">
      <c r="A120" s="372" t="s">
        <v>451</v>
      </c>
      <c r="B120" s="389" t="s">
        <v>452</v>
      </c>
      <c r="C120" s="410"/>
      <c r="D120" s="410"/>
      <c r="E120" s="393"/>
    </row>
    <row r="121" spans="1:5" ht="12" customHeight="1" thickBot="1">
      <c r="A121" s="370" t="s">
        <v>453</v>
      </c>
      <c r="B121" s="389" t="s">
        <v>454</v>
      </c>
      <c r="C121" s="412"/>
      <c r="D121" s="412"/>
      <c r="E121" s="395"/>
    </row>
    <row r="122" spans="1:5" ht="12" customHeight="1" thickBot="1">
      <c r="A122" s="377" t="s">
        <v>8</v>
      </c>
      <c r="B122" s="385" t="s">
        <v>455</v>
      </c>
      <c r="C122" s="409">
        <f>+C123+C124</f>
        <v>7319</v>
      </c>
      <c r="D122" s="409">
        <f>+D123+D124</f>
        <v>6795</v>
      </c>
      <c r="E122" s="392">
        <f>+E123+E124</f>
        <v>0</v>
      </c>
    </row>
    <row r="123" spans="1:5" ht="12" customHeight="1">
      <c r="A123" s="372" t="s">
        <v>58</v>
      </c>
      <c r="B123" s="366" t="s">
        <v>45</v>
      </c>
      <c r="C123" s="411"/>
      <c r="D123" s="411"/>
      <c r="E123" s="394"/>
    </row>
    <row r="124" spans="1:5" ht="12" customHeight="1" thickBot="1">
      <c r="A124" s="373" t="s">
        <v>59</v>
      </c>
      <c r="B124" s="369" t="s">
        <v>46</v>
      </c>
      <c r="C124" s="412">
        <v>7319</v>
      </c>
      <c r="D124" s="412">
        <v>6795</v>
      </c>
      <c r="E124" s="395"/>
    </row>
    <row r="125" spans="1:5" ht="12" customHeight="1" thickBot="1">
      <c r="A125" s="377" t="s">
        <v>9</v>
      </c>
      <c r="B125" s="385" t="s">
        <v>456</v>
      </c>
      <c r="C125" s="409">
        <f>+C92+C108+C122</f>
        <v>21737</v>
      </c>
      <c r="D125" s="409">
        <f>+D92+D108+D122</f>
        <v>26693</v>
      </c>
      <c r="E125" s="392">
        <f>+E92+E108+E122</f>
        <v>15341</v>
      </c>
    </row>
    <row r="126" spans="1:5" ht="12" customHeight="1" thickBot="1">
      <c r="A126" s="377" t="s">
        <v>10</v>
      </c>
      <c r="B126" s="385" t="s">
        <v>457</v>
      </c>
      <c r="C126" s="409">
        <f>+C127+C128+C129</f>
        <v>0</v>
      </c>
      <c r="D126" s="409">
        <f>+D127+D128+D129</f>
        <v>0</v>
      </c>
      <c r="E126" s="392">
        <f>+E127+E128+E129</f>
        <v>0</v>
      </c>
    </row>
    <row r="127" spans="1:5" ht="12" customHeight="1">
      <c r="A127" s="372" t="s">
        <v>62</v>
      </c>
      <c r="B127" s="366" t="s">
        <v>458</v>
      </c>
      <c r="C127" s="410"/>
      <c r="D127" s="410"/>
      <c r="E127" s="393"/>
    </row>
    <row r="128" spans="1:5" ht="12" customHeight="1">
      <c r="A128" s="372" t="s">
        <v>63</v>
      </c>
      <c r="B128" s="366" t="s">
        <v>459</v>
      </c>
      <c r="C128" s="410"/>
      <c r="D128" s="410"/>
      <c r="E128" s="393"/>
    </row>
    <row r="129" spans="1:9" ht="12" customHeight="1" thickBot="1">
      <c r="A129" s="370" t="s">
        <v>64</v>
      </c>
      <c r="B129" s="364" t="s">
        <v>460</v>
      </c>
      <c r="C129" s="410"/>
      <c r="D129" s="410"/>
      <c r="E129" s="393"/>
    </row>
    <row r="130" spans="1:9" ht="12" customHeight="1" thickBot="1">
      <c r="A130" s="377" t="s">
        <v>11</v>
      </c>
      <c r="B130" s="385" t="s">
        <v>461</v>
      </c>
      <c r="C130" s="409">
        <f>+C131+C132+C134+C133</f>
        <v>0</v>
      </c>
      <c r="D130" s="409">
        <f>+D131+D132+D134+D133</f>
        <v>0</v>
      </c>
      <c r="E130" s="392">
        <f>+E131+E132+E134+E133</f>
        <v>0</v>
      </c>
    </row>
    <row r="131" spans="1:9" ht="12" customHeight="1">
      <c r="A131" s="372" t="s">
        <v>65</v>
      </c>
      <c r="B131" s="366" t="s">
        <v>462</v>
      </c>
      <c r="C131" s="410"/>
      <c r="D131" s="410"/>
      <c r="E131" s="393"/>
    </row>
    <row r="132" spans="1:9" ht="12" customHeight="1">
      <c r="A132" s="372" t="s">
        <v>66</v>
      </c>
      <c r="B132" s="366" t="s">
        <v>463</v>
      </c>
      <c r="C132" s="410"/>
      <c r="D132" s="410"/>
      <c r="E132" s="393"/>
    </row>
    <row r="133" spans="1:9" ht="12" customHeight="1">
      <c r="A133" s="372" t="s">
        <v>358</v>
      </c>
      <c r="B133" s="366" t="s">
        <v>464</v>
      </c>
      <c r="C133" s="410"/>
      <c r="D133" s="410"/>
      <c r="E133" s="393"/>
    </row>
    <row r="134" spans="1:9" ht="12" customHeight="1" thickBot="1">
      <c r="A134" s="370" t="s">
        <v>360</v>
      </c>
      <c r="B134" s="364" t="s">
        <v>465</v>
      </c>
      <c r="C134" s="410"/>
      <c r="D134" s="410"/>
      <c r="E134" s="393"/>
    </row>
    <row r="135" spans="1:9" ht="12" customHeight="1" thickBot="1">
      <c r="A135" s="377" t="s">
        <v>12</v>
      </c>
      <c r="B135" s="385" t="s">
        <v>466</v>
      </c>
      <c r="C135" s="415">
        <f>+C136+C137+C138+C139</f>
        <v>0</v>
      </c>
      <c r="D135" s="415">
        <f>+D136+D137+D138+D139</f>
        <v>322</v>
      </c>
      <c r="E135" s="428">
        <f>+E136+E137+E138+E139</f>
        <v>0</v>
      </c>
    </row>
    <row r="136" spans="1:9" ht="12" customHeight="1">
      <c r="A136" s="372" t="s">
        <v>67</v>
      </c>
      <c r="B136" s="366" t="s">
        <v>467</v>
      </c>
      <c r="C136" s="410"/>
      <c r="D136" s="410">
        <v>322</v>
      </c>
      <c r="E136" s="393"/>
    </row>
    <row r="137" spans="1:9" ht="12" customHeight="1">
      <c r="A137" s="372" t="s">
        <v>68</v>
      </c>
      <c r="B137" s="366" t="s">
        <v>468</v>
      </c>
      <c r="C137" s="410"/>
      <c r="D137" s="410"/>
      <c r="E137" s="393"/>
    </row>
    <row r="138" spans="1:9" ht="12" customHeight="1">
      <c r="A138" s="372" t="s">
        <v>367</v>
      </c>
      <c r="B138" s="366" t="s">
        <v>469</v>
      </c>
      <c r="C138" s="410"/>
      <c r="D138" s="410"/>
      <c r="E138" s="393"/>
    </row>
    <row r="139" spans="1:9" ht="12" customHeight="1" thickBot="1">
      <c r="A139" s="370" t="s">
        <v>369</v>
      </c>
      <c r="B139" s="364" t="s">
        <v>470</v>
      </c>
      <c r="C139" s="410"/>
      <c r="D139" s="410"/>
      <c r="E139" s="393"/>
    </row>
    <row r="140" spans="1:9" ht="15" customHeight="1" thickBot="1">
      <c r="A140" s="377" t="s">
        <v>13</v>
      </c>
      <c r="B140" s="385" t="s">
        <v>471</v>
      </c>
      <c r="C140" s="100">
        <f>+C141+C142+C143+C144</f>
        <v>0</v>
      </c>
      <c r="D140" s="100">
        <f>+D141+D142+D143+D144</f>
        <v>0</v>
      </c>
      <c r="E140" s="361">
        <f>+E141+E142+E143+E144</f>
        <v>0</v>
      </c>
      <c r="F140" s="426"/>
      <c r="G140" s="427"/>
      <c r="H140" s="427"/>
      <c r="I140" s="427"/>
    </row>
    <row r="141" spans="1:9" s="419" customFormat="1" ht="12.9" customHeight="1">
      <c r="A141" s="372" t="s">
        <v>127</v>
      </c>
      <c r="B141" s="366" t="s">
        <v>472</v>
      </c>
      <c r="C141" s="410"/>
      <c r="D141" s="410"/>
      <c r="E141" s="393"/>
    </row>
    <row r="142" spans="1:9" ht="12.75" customHeight="1">
      <c r="A142" s="372" t="s">
        <v>128</v>
      </c>
      <c r="B142" s="366" t="s">
        <v>473</v>
      </c>
      <c r="C142" s="410"/>
      <c r="D142" s="410"/>
      <c r="E142" s="393"/>
    </row>
    <row r="143" spans="1:9" ht="12.75" customHeight="1">
      <c r="A143" s="372" t="s">
        <v>153</v>
      </c>
      <c r="B143" s="366" t="s">
        <v>474</v>
      </c>
      <c r="C143" s="410"/>
      <c r="D143" s="410"/>
      <c r="E143" s="393"/>
    </row>
    <row r="144" spans="1:9" ht="12.75" customHeight="1" thickBot="1">
      <c r="A144" s="372" t="s">
        <v>375</v>
      </c>
      <c r="B144" s="366" t="s">
        <v>475</v>
      </c>
      <c r="C144" s="410"/>
      <c r="D144" s="410"/>
      <c r="E144" s="393"/>
    </row>
    <row r="145" spans="1:5" ht="16.2" thickBot="1">
      <c r="A145" s="377" t="s">
        <v>14</v>
      </c>
      <c r="B145" s="385" t="s">
        <v>476</v>
      </c>
      <c r="C145" s="359">
        <f>+C126+C130+C135+C140</f>
        <v>0</v>
      </c>
      <c r="D145" s="359">
        <f>+D126+D130+D135+D140</f>
        <v>322</v>
      </c>
      <c r="E145" s="360">
        <f>+E126+E130+E135+E140</f>
        <v>0</v>
      </c>
    </row>
    <row r="146" spans="1:5" ht="16.2" thickBot="1">
      <c r="A146" s="402" t="s">
        <v>15</v>
      </c>
      <c r="B146" s="405" t="s">
        <v>477</v>
      </c>
      <c r="C146" s="359">
        <f>+C125+C145</f>
        <v>21737</v>
      </c>
      <c r="D146" s="359">
        <f>+D125+D145</f>
        <v>27015</v>
      </c>
      <c r="E146" s="360">
        <f>+E125+E145</f>
        <v>15341</v>
      </c>
    </row>
    <row r="148" spans="1:5" ht="18.75" customHeight="1">
      <c r="A148" s="628" t="s">
        <v>478</v>
      </c>
      <c r="B148" s="628"/>
      <c r="C148" s="628"/>
      <c r="D148" s="628"/>
      <c r="E148" s="628"/>
    </row>
    <row r="149" spans="1:5" ht="13.5" customHeight="1" thickBot="1">
      <c r="A149" s="387" t="s">
        <v>110</v>
      </c>
      <c r="B149" s="387"/>
      <c r="C149" s="417"/>
      <c r="E149" s="404" t="s">
        <v>152</v>
      </c>
    </row>
    <row r="150" spans="1:5" ht="16.2" thickBot="1">
      <c r="A150" s="377">
        <v>1</v>
      </c>
      <c r="B150" s="380" t="s">
        <v>479</v>
      </c>
      <c r="C150" s="403">
        <f>+C61-C125</f>
        <v>-3087</v>
      </c>
      <c r="D150" s="403">
        <f>+D61-D125</f>
        <v>-3087</v>
      </c>
      <c r="E150" s="403">
        <f>+E61-E125</f>
        <v>7976</v>
      </c>
    </row>
    <row r="151" spans="1:5" ht="21" thickBot="1">
      <c r="A151" s="377" t="s">
        <v>7</v>
      </c>
      <c r="B151" s="380" t="s">
        <v>480</v>
      </c>
      <c r="C151" s="403">
        <f>+C84-C145</f>
        <v>3087</v>
      </c>
      <c r="D151" s="403">
        <f>+D84-D145</f>
        <v>3087</v>
      </c>
      <c r="E151" s="403">
        <f>+E84-E145</f>
        <v>3409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ht="12.75" customHeight="1"/>
  </sheetData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Nemesládony Község Önkormányzata
2014. ÉVI ZÁRSZÁMADÁSÁNAK PÉNZÜGYI MÉRLEGE&amp;10
&amp;R&amp;"Times New Roman CE,Félkövér dőlt"&amp;11 1.1. melléklet a 4/2015. (V.28.)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Normal="100" zoomScaleSheetLayoutView="100" workbookViewId="0">
      <selection activeCell="B22" sqref="B22"/>
    </sheetView>
  </sheetViews>
  <sheetFormatPr defaultColWidth="9.33203125" defaultRowHeight="13.2"/>
  <cols>
    <col min="1" max="1" width="14.77734375" style="529" customWidth="1"/>
    <col min="2" max="2" width="64.6640625" style="530" customWidth="1"/>
    <col min="3" max="5" width="17" style="531" customWidth="1"/>
    <col min="6" max="16384" width="9.33203125" style="33"/>
  </cols>
  <sheetData>
    <row r="1" spans="1:5" s="505" customFormat="1" ht="16.5" customHeight="1" thickBot="1">
      <c r="A1" s="504"/>
      <c r="B1" s="506"/>
      <c r="C1" s="551"/>
      <c r="D1" s="516"/>
      <c r="E1" s="612" t="s">
        <v>687</v>
      </c>
    </row>
    <row r="2" spans="1:5" s="552" customFormat="1" ht="15.75" customHeight="1">
      <c r="A2" s="532" t="s">
        <v>50</v>
      </c>
      <c r="B2" s="672" t="s">
        <v>148</v>
      </c>
      <c r="C2" s="673"/>
      <c r="D2" s="674"/>
      <c r="E2" s="525" t="s">
        <v>40</v>
      </c>
    </row>
    <row r="3" spans="1:5" s="552" customFormat="1" ht="23.4" thickBot="1">
      <c r="A3" s="550" t="s">
        <v>521</v>
      </c>
      <c r="B3" s="675" t="s">
        <v>625</v>
      </c>
      <c r="C3" s="676"/>
      <c r="D3" s="677"/>
      <c r="E3" s="500" t="s">
        <v>47</v>
      </c>
    </row>
    <row r="4" spans="1:5" s="553" customFormat="1" ht="15.9" customHeight="1" thickBot="1">
      <c r="A4" s="507"/>
      <c r="B4" s="507"/>
      <c r="C4" s="508"/>
      <c r="D4" s="508"/>
      <c r="E4" s="508" t="s">
        <v>41</v>
      </c>
    </row>
    <row r="5" spans="1:5" ht="23.4" thickBot="1">
      <c r="A5" s="350" t="s">
        <v>142</v>
      </c>
      <c r="B5" s="351" t="s">
        <v>42</v>
      </c>
      <c r="C5" s="97" t="s">
        <v>174</v>
      </c>
      <c r="D5" s="97" t="s">
        <v>179</v>
      </c>
      <c r="E5" s="509" t="s">
        <v>180</v>
      </c>
    </row>
    <row r="6" spans="1:5" s="554" customFormat="1" ht="12.9" customHeight="1" thickBot="1">
      <c r="A6" s="502" t="s">
        <v>424</v>
      </c>
      <c r="B6" s="503" t="s">
        <v>425</v>
      </c>
      <c r="C6" s="503" t="s">
        <v>426</v>
      </c>
      <c r="D6" s="109" t="s">
        <v>427</v>
      </c>
      <c r="E6" s="107" t="s">
        <v>428</v>
      </c>
    </row>
    <row r="7" spans="1:5" s="554" customFormat="1" ht="15.9" customHeight="1" thickBot="1">
      <c r="A7" s="669" t="s">
        <v>43</v>
      </c>
      <c r="B7" s="670"/>
      <c r="C7" s="670"/>
      <c r="D7" s="670"/>
      <c r="E7" s="671"/>
    </row>
    <row r="8" spans="1:5" s="554" customFormat="1" ht="12" customHeight="1" thickBot="1">
      <c r="A8" s="382" t="s">
        <v>6</v>
      </c>
      <c r="B8" s="378" t="s">
        <v>308</v>
      </c>
      <c r="C8" s="409">
        <f>SUM(C9:C14)</f>
        <v>7180</v>
      </c>
      <c r="D8" s="409">
        <f>SUM(D9:D14)</f>
        <v>7390</v>
      </c>
      <c r="E8" s="392">
        <f>SUM(E9:E14)</f>
        <v>7390</v>
      </c>
    </row>
    <row r="9" spans="1:5" s="528" customFormat="1" ht="12" customHeight="1">
      <c r="A9" s="538" t="s">
        <v>69</v>
      </c>
      <c r="B9" s="420" t="s">
        <v>309</v>
      </c>
      <c r="C9" s="411">
        <v>6417</v>
      </c>
      <c r="D9" s="411">
        <v>6417</v>
      </c>
      <c r="E9" s="394">
        <v>6417</v>
      </c>
    </row>
    <row r="10" spans="1:5" s="555" customFormat="1" ht="12" customHeight="1">
      <c r="A10" s="539" t="s">
        <v>70</v>
      </c>
      <c r="B10" s="421" t="s">
        <v>310</v>
      </c>
      <c r="C10" s="410"/>
      <c r="D10" s="410"/>
      <c r="E10" s="393"/>
    </row>
    <row r="11" spans="1:5" s="555" customFormat="1" ht="12" customHeight="1">
      <c r="A11" s="539" t="s">
        <v>71</v>
      </c>
      <c r="B11" s="421" t="s">
        <v>311</v>
      </c>
      <c r="C11" s="410">
        <v>600</v>
      </c>
      <c r="D11" s="410">
        <v>810</v>
      </c>
      <c r="E11" s="393">
        <v>810</v>
      </c>
    </row>
    <row r="12" spans="1:5" s="555" customFormat="1" ht="12" customHeight="1">
      <c r="A12" s="539" t="s">
        <v>72</v>
      </c>
      <c r="B12" s="421" t="s">
        <v>312</v>
      </c>
      <c r="C12" s="410">
        <v>163</v>
      </c>
      <c r="D12" s="410">
        <v>163</v>
      </c>
      <c r="E12" s="393">
        <v>163</v>
      </c>
    </row>
    <row r="13" spans="1:5" s="555" customFormat="1" ht="12" customHeight="1">
      <c r="A13" s="539" t="s">
        <v>105</v>
      </c>
      <c r="B13" s="421" t="s">
        <v>313</v>
      </c>
      <c r="C13" s="410"/>
      <c r="D13" s="410"/>
      <c r="E13" s="393"/>
    </row>
    <row r="14" spans="1:5" s="528" customFormat="1" ht="12" customHeight="1" thickBot="1">
      <c r="A14" s="540" t="s">
        <v>73</v>
      </c>
      <c r="B14" s="422" t="s">
        <v>314</v>
      </c>
      <c r="C14" s="412"/>
      <c r="D14" s="412"/>
      <c r="E14" s="395"/>
    </row>
    <row r="15" spans="1:5" s="528" customFormat="1" ht="12" customHeight="1" thickBot="1">
      <c r="A15" s="382" t="s">
        <v>7</v>
      </c>
      <c r="B15" s="399" t="s">
        <v>315</v>
      </c>
      <c r="C15" s="409">
        <f>SUM(C16:C20)</f>
        <v>0</v>
      </c>
      <c r="D15" s="409">
        <f>SUM(D16:D20)</f>
        <v>0</v>
      </c>
      <c r="E15" s="392">
        <f>SUM(E16:E20)</f>
        <v>0</v>
      </c>
    </row>
    <row r="16" spans="1:5" s="528" customFormat="1" ht="12" customHeight="1">
      <c r="A16" s="538" t="s">
        <v>75</v>
      </c>
      <c r="B16" s="420" t="s">
        <v>316</v>
      </c>
      <c r="C16" s="411"/>
      <c r="D16" s="411"/>
      <c r="E16" s="394"/>
    </row>
    <row r="17" spans="1:5" s="528" customFormat="1" ht="12" customHeight="1">
      <c r="A17" s="539" t="s">
        <v>76</v>
      </c>
      <c r="B17" s="421" t="s">
        <v>317</v>
      </c>
      <c r="C17" s="410"/>
      <c r="D17" s="410"/>
      <c r="E17" s="393"/>
    </row>
    <row r="18" spans="1:5" s="528" customFormat="1" ht="12" customHeight="1">
      <c r="A18" s="539" t="s">
        <v>77</v>
      </c>
      <c r="B18" s="421" t="s">
        <v>318</v>
      </c>
      <c r="C18" s="410"/>
      <c r="D18" s="410"/>
      <c r="E18" s="393"/>
    </row>
    <row r="19" spans="1:5" s="528" customFormat="1" ht="12" customHeight="1">
      <c r="A19" s="539" t="s">
        <v>78</v>
      </c>
      <c r="B19" s="421" t="s">
        <v>319</v>
      </c>
      <c r="C19" s="410"/>
      <c r="D19" s="410"/>
      <c r="E19" s="393"/>
    </row>
    <row r="20" spans="1:5" s="528" customFormat="1" ht="12" customHeight="1">
      <c r="A20" s="539" t="s">
        <v>79</v>
      </c>
      <c r="B20" s="421" t="s">
        <v>320</v>
      </c>
      <c r="C20" s="410"/>
      <c r="D20" s="410"/>
      <c r="E20" s="393"/>
    </row>
    <row r="21" spans="1:5" s="555" customFormat="1" ht="12" customHeight="1" thickBot="1">
      <c r="A21" s="540" t="s">
        <v>86</v>
      </c>
      <c r="B21" s="422" t="s">
        <v>321</v>
      </c>
      <c r="C21" s="412"/>
      <c r="D21" s="412"/>
      <c r="E21" s="395"/>
    </row>
    <row r="22" spans="1:5" s="555" customFormat="1" ht="12" customHeight="1" thickBot="1">
      <c r="A22" s="382" t="s">
        <v>8</v>
      </c>
      <c r="B22" s="378" t="s">
        <v>322</v>
      </c>
      <c r="C22" s="409">
        <f>SUM(C23:C27)</f>
        <v>0</v>
      </c>
      <c r="D22" s="409">
        <f>SUM(D23:D27)</f>
        <v>0</v>
      </c>
      <c r="E22" s="392">
        <f>SUM(E23:E27)</f>
        <v>0</v>
      </c>
    </row>
    <row r="23" spans="1:5" s="555" customFormat="1" ht="12" customHeight="1">
      <c r="A23" s="538" t="s">
        <v>58</v>
      </c>
      <c r="B23" s="420" t="s">
        <v>323</v>
      </c>
      <c r="C23" s="411"/>
      <c r="D23" s="411"/>
      <c r="E23" s="394"/>
    </row>
    <row r="24" spans="1:5" s="528" customFormat="1" ht="12" customHeight="1">
      <c r="A24" s="539" t="s">
        <v>59</v>
      </c>
      <c r="B24" s="421" t="s">
        <v>324</v>
      </c>
      <c r="C24" s="410"/>
      <c r="D24" s="410"/>
      <c r="E24" s="393"/>
    </row>
    <row r="25" spans="1:5" s="555" customFormat="1" ht="12" customHeight="1">
      <c r="A25" s="539" t="s">
        <v>60</v>
      </c>
      <c r="B25" s="421" t="s">
        <v>325</v>
      </c>
      <c r="C25" s="410"/>
      <c r="D25" s="410"/>
      <c r="E25" s="393"/>
    </row>
    <row r="26" spans="1:5" s="555" customFormat="1" ht="12" customHeight="1">
      <c r="A26" s="539" t="s">
        <v>61</v>
      </c>
      <c r="B26" s="421" t="s">
        <v>326</v>
      </c>
      <c r="C26" s="410"/>
      <c r="D26" s="410"/>
      <c r="E26" s="393"/>
    </row>
    <row r="27" spans="1:5" s="555" customFormat="1" ht="12" customHeight="1">
      <c r="A27" s="539" t="s">
        <v>117</v>
      </c>
      <c r="B27" s="421" t="s">
        <v>327</v>
      </c>
      <c r="C27" s="410"/>
      <c r="D27" s="410"/>
      <c r="E27" s="393"/>
    </row>
    <row r="28" spans="1:5" s="555" customFormat="1" ht="12" customHeight="1" thickBot="1">
      <c r="A28" s="540" t="s">
        <v>118</v>
      </c>
      <c r="B28" s="422" t="s">
        <v>328</v>
      </c>
      <c r="C28" s="412"/>
      <c r="D28" s="412"/>
      <c r="E28" s="395"/>
    </row>
    <row r="29" spans="1:5" s="555" customFormat="1" ht="12" customHeight="1" thickBot="1">
      <c r="A29" s="382" t="s">
        <v>119</v>
      </c>
      <c r="B29" s="378" t="s">
        <v>329</v>
      </c>
      <c r="C29" s="415">
        <f>+C30+C33+C34+C35</f>
        <v>265</v>
      </c>
      <c r="D29" s="415">
        <f>+D30+D33+D34+D35</f>
        <v>329</v>
      </c>
      <c r="E29" s="428">
        <f>+E30+E33+E34+E35</f>
        <v>254</v>
      </c>
    </row>
    <row r="30" spans="1:5" s="555" customFormat="1" ht="12" customHeight="1">
      <c r="A30" s="538" t="s">
        <v>330</v>
      </c>
      <c r="B30" s="420" t="s">
        <v>331</v>
      </c>
      <c r="C30" s="430">
        <f>+C31+C32</f>
        <v>0</v>
      </c>
      <c r="D30" s="430">
        <f>+D31+D32</f>
        <v>0</v>
      </c>
      <c r="E30" s="429">
        <f>+E31+E32</f>
        <v>0</v>
      </c>
    </row>
    <row r="31" spans="1:5" s="555" customFormat="1" ht="12" customHeight="1">
      <c r="A31" s="539" t="s">
        <v>332</v>
      </c>
      <c r="B31" s="421" t="s">
        <v>333</v>
      </c>
      <c r="C31" s="410"/>
      <c r="D31" s="410"/>
      <c r="E31" s="393"/>
    </row>
    <row r="32" spans="1:5" s="555" customFormat="1" ht="12" customHeight="1">
      <c r="A32" s="539" t="s">
        <v>334</v>
      </c>
      <c r="B32" s="421" t="s">
        <v>335</v>
      </c>
      <c r="C32" s="410"/>
      <c r="D32" s="410"/>
      <c r="E32" s="393"/>
    </row>
    <row r="33" spans="1:5" s="555" customFormat="1" ht="12" customHeight="1">
      <c r="A33" s="539" t="s">
        <v>336</v>
      </c>
      <c r="B33" s="421" t="s">
        <v>337</v>
      </c>
      <c r="C33" s="410">
        <v>265</v>
      </c>
      <c r="D33" s="410">
        <v>329</v>
      </c>
      <c r="E33" s="393">
        <v>254</v>
      </c>
    </row>
    <row r="34" spans="1:5" s="555" customFormat="1" ht="12" customHeight="1">
      <c r="A34" s="539" t="s">
        <v>338</v>
      </c>
      <c r="B34" s="421" t="s">
        <v>339</v>
      </c>
      <c r="C34" s="410"/>
      <c r="D34" s="410"/>
      <c r="E34" s="393"/>
    </row>
    <row r="35" spans="1:5" s="555" customFormat="1" ht="12" customHeight="1" thickBot="1">
      <c r="A35" s="540" t="s">
        <v>340</v>
      </c>
      <c r="B35" s="422" t="s">
        <v>341</v>
      </c>
      <c r="C35" s="412"/>
      <c r="D35" s="412"/>
      <c r="E35" s="395"/>
    </row>
    <row r="36" spans="1:5" s="555" customFormat="1" ht="12" customHeight="1" thickBot="1">
      <c r="A36" s="382" t="s">
        <v>10</v>
      </c>
      <c r="B36" s="378" t="s">
        <v>342</v>
      </c>
      <c r="C36" s="409">
        <f>SUM(C37:C46)</f>
        <v>0</v>
      </c>
      <c r="D36" s="409">
        <f>SUM(D37:D46)</f>
        <v>0</v>
      </c>
      <c r="E36" s="392">
        <f>SUM(E37:E46)</f>
        <v>0</v>
      </c>
    </row>
    <row r="37" spans="1:5" s="555" customFormat="1" ht="12" customHeight="1">
      <c r="A37" s="538" t="s">
        <v>62</v>
      </c>
      <c r="B37" s="420" t="s">
        <v>343</v>
      </c>
      <c r="C37" s="411"/>
      <c r="D37" s="411"/>
      <c r="E37" s="394"/>
    </row>
    <row r="38" spans="1:5" s="555" customFormat="1" ht="12" customHeight="1">
      <c r="A38" s="539" t="s">
        <v>63</v>
      </c>
      <c r="B38" s="421" t="s">
        <v>344</v>
      </c>
      <c r="C38" s="410"/>
      <c r="D38" s="410"/>
      <c r="E38" s="393"/>
    </row>
    <row r="39" spans="1:5" s="555" customFormat="1" ht="12" customHeight="1">
      <c r="A39" s="539" t="s">
        <v>64</v>
      </c>
      <c r="B39" s="421" t="s">
        <v>345</v>
      </c>
      <c r="C39" s="410"/>
      <c r="D39" s="410"/>
      <c r="E39" s="393"/>
    </row>
    <row r="40" spans="1:5" s="555" customFormat="1" ht="12" customHeight="1">
      <c r="A40" s="539" t="s">
        <v>121</v>
      </c>
      <c r="B40" s="421" t="s">
        <v>346</v>
      </c>
      <c r="C40" s="410"/>
      <c r="D40" s="410"/>
      <c r="E40" s="393"/>
    </row>
    <row r="41" spans="1:5" s="555" customFormat="1" ht="12" customHeight="1">
      <c r="A41" s="539" t="s">
        <v>122</v>
      </c>
      <c r="B41" s="421" t="s">
        <v>347</v>
      </c>
      <c r="C41" s="410"/>
      <c r="D41" s="410"/>
      <c r="E41" s="393"/>
    </row>
    <row r="42" spans="1:5" s="555" customFormat="1" ht="12" customHeight="1">
      <c r="A42" s="539" t="s">
        <v>123</v>
      </c>
      <c r="B42" s="421" t="s">
        <v>348</v>
      </c>
      <c r="C42" s="410"/>
      <c r="D42" s="410"/>
      <c r="E42" s="393"/>
    </row>
    <row r="43" spans="1:5" s="555" customFormat="1" ht="12" customHeight="1">
      <c r="A43" s="539" t="s">
        <v>124</v>
      </c>
      <c r="B43" s="421" t="s">
        <v>349</v>
      </c>
      <c r="C43" s="410"/>
      <c r="D43" s="410"/>
      <c r="E43" s="393"/>
    </row>
    <row r="44" spans="1:5" s="555" customFormat="1" ht="12" customHeight="1">
      <c r="A44" s="539" t="s">
        <v>125</v>
      </c>
      <c r="B44" s="421" t="s">
        <v>350</v>
      </c>
      <c r="C44" s="410"/>
      <c r="D44" s="410"/>
      <c r="E44" s="393"/>
    </row>
    <row r="45" spans="1:5" s="555" customFormat="1" ht="12" customHeight="1">
      <c r="A45" s="539" t="s">
        <v>351</v>
      </c>
      <c r="B45" s="421" t="s">
        <v>352</v>
      </c>
      <c r="C45" s="413"/>
      <c r="D45" s="413"/>
      <c r="E45" s="396"/>
    </row>
    <row r="46" spans="1:5" s="528" customFormat="1" ht="12" customHeight="1" thickBot="1">
      <c r="A46" s="540" t="s">
        <v>353</v>
      </c>
      <c r="B46" s="422" t="s">
        <v>354</v>
      </c>
      <c r="C46" s="414"/>
      <c r="D46" s="414"/>
      <c r="E46" s="397"/>
    </row>
    <row r="47" spans="1:5" s="555" customFormat="1" ht="12" customHeight="1" thickBot="1">
      <c r="A47" s="382" t="s">
        <v>11</v>
      </c>
      <c r="B47" s="378" t="s">
        <v>355</v>
      </c>
      <c r="C47" s="409">
        <f>SUM(C48:C52)</f>
        <v>0</v>
      </c>
      <c r="D47" s="409">
        <f>SUM(D48:D52)</f>
        <v>0</v>
      </c>
      <c r="E47" s="392">
        <f>SUM(E48:E52)</f>
        <v>0</v>
      </c>
    </row>
    <row r="48" spans="1:5" s="555" customFormat="1" ht="12" customHeight="1">
      <c r="A48" s="538" t="s">
        <v>65</v>
      </c>
      <c r="B48" s="420" t="s">
        <v>356</v>
      </c>
      <c r="C48" s="432"/>
      <c r="D48" s="432"/>
      <c r="E48" s="398"/>
    </row>
    <row r="49" spans="1:5" s="555" customFormat="1" ht="12" customHeight="1">
      <c r="A49" s="539" t="s">
        <v>66</v>
      </c>
      <c r="B49" s="421" t="s">
        <v>357</v>
      </c>
      <c r="C49" s="413"/>
      <c r="D49" s="413"/>
      <c r="E49" s="396"/>
    </row>
    <row r="50" spans="1:5" s="555" customFormat="1" ht="12" customHeight="1">
      <c r="A50" s="539" t="s">
        <v>358</v>
      </c>
      <c r="B50" s="421" t="s">
        <v>359</v>
      </c>
      <c r="C50" s="413"/>
      <c r="D50" s="413"/>
      <c r="E50" s="396"/>
    </row>
    <row r="51" spans="1:5" s="555" customFormat="1" ht="12" customHeight="1">
      <c r="A51" s="539" t="s">
        <v>360</v>
      </c>
      <c r="B51" s="421" t="s">
        <v>361</v>
      </c>
      <c r="C51" s="413"/>
      <c r="D51" s="413"/>
      <c r="E51" s="396"/>
    </row>
    <row r="52" spans="1:5" s="555" customFormat="1" ht="12" customHeight="1" thickBot="1">
      <c r="A52" s="540" t="s">
        <v>362</v>
      </c>
      <c r="B52" s="422" t="s">
        <v>363</v>
      </c>
      <c r="C52" s="414"/>
      <c r="D52" s="414"/>
      <c r="E52" s="397"/>
    </row>
    <row r="53" spans="1:5" s="555" customFormat="1" ht="12" customHeight="1" thickBot="1">
      <c r="A53" s="382" t="s">
        <v>126</v>
      </c>
      <c r="B53" s="378" t="s">
        <v>364</v>
      </c>
      <c r="C53" s="409">
        <f>SUM(C54:C56)</f>
        <v>0</v>
      </c>
      <c r="D53" s="409">
        <f>SUM(D54:D56)</f>
        <v>0</v>
      </c>
      <c r="E53" s="392">
        <f>SUM(E54:E56)</f>
        <v>0</v>
      </c>
    </row>
    <row r="54" spans="1:5" s="528" customFormat="1" ht="12" customHeight="1">
      <c r="A54" s="538" t="s">
        <v>67</v>
      </c>
      <c r="B54" s="420" t="s">
        <v>365</v>
      </c>
      <c r="C54" s="411"/>
      <c r="D54" s="411"/>
      <c r="E54" s="394"/>
    </row>
    <row r="55" spans="1:5" s="528" customFormat="1" ht="12" customHeight="1">
      <c r="A55" s="539" t="s">
        <v>68</v>
      </c>
      <c r="B55" s="421" t="s">
        <v>366</v>
      </c>
      <c r="C55" s="410"/>
      <c r="D55" s="410"/>
      <c r="E55" s="393"/>
    </row>
    <row r="56" spans="1:5" s="528" customFormat="1" ht="12" customHeight="1">
      <c r="A56" s="539" t="s">
        <v>367</v>
      </c>
      <c r="B56" s="421" t="s">
        <v>368</v>
      </c>
      <c r="C56" s="410"/>
      <c r="D56" s="410"/>
      <c r="E56" s="393"/>
    </row>
    <row r="57" spans="1:5" s="528" customFormat="1" ht="12" customHeight="1" thickBot="1">
      <c r="A57" s="540" t="s">
        <v>369</v>
      </c>
      <c r="B57" s="422" t="s">
        <v>370</v>
      </c>
      <c r="C57" s="412"/>
      <c r="D57" s="412"/>
      <c r="E57" s="395"/>
    </row>
    <row r="58" spans="1:5" s="555" customFormat="1" ht="12" customHeight="1" thickBot="1">
      <c r="A58" s="382" t="s">
        <v>13</v>
      </c>
      <c r="B58" s="399" t="s">
        <v>371</v>
      </c>
      <c r="C58" s="409">
        <f>SUM(C59:C61)</f>
        <v>0</v>
      </c>
      <c r="D58" s="409">
        <f>SUM(D59:D61)</f>
        <v>2950</v>
      </c>
      <c r="E58" s="392">
        <f>SUM(E59:E61)</f>
        <v>2950</v>
      </c>
    </row>
    <row r="59" spans="1:5" s="555" customFormat="1" ht="12" customHeight="1">
      <c r="A59" s="538" t="s">
        <v>127</v>
      </c>
      <c r="B59" s="420" t="s">
        <v>372</v>
      </c>
      <c r="C59" s="413"/>
      <c r="D59" s="413"/>
      <c r="E59" s="396"/>
    </row>
    <row r="60" spans="1:5" s="555" customFormat="1" ht="12" customHeight="1">
      <c r="A60" s="539" t="s">
        <v>128</v>
      </c>
      <c r="B60" s="421" t="s">
        <v>524</v>
      </c>
      <c r="C60" s="413"/>
      <c r="D60" s="413"/>
      <c r="E60" s="396"/>
    </row>
    <row r="61" spans="1:5" s="555" customFormat="1" ht="12" customHeight="1">
      <c r="A61" s="539" t="s">
        <v>153</v>
      </c>
      <c r="B61" s="421" t="s">
        <v>374</v>
      </c>
      <c r="C61" s="413"/>
      <c r="D61" s="413">
        <v>2950</v>
      </c>
      <c r="E61" s="396">
        <v>2950</v>
      </c>
    </row>
    <row r="62" spans="1:5" s="555" customFormat="1" ht="12" customHeight="1" thickBot="1">
      <c r="A62" s="540" t="s">
        <v>375</v>
      </c>
      <c r="B62" s="422" t="s">
        <v>376</v>
      </c>
      <c r="C62" s="413"/>
      <c r="D62" s="413"/>
      <c r="E62" s="396"/>
    </row>
    <row r="63" spans="1:5" s="555" customFormat="1" ht="12" customHeight="1" thickBot="1">
      <c r="A63" s="382" t="s">
        <v>14</v>
      </c>
      <c r="B63" s="378" t="s">
        <v>377</v>
      </c>
      <c r="C63" s="415">
        <f>+C8+C15+C22+C29+C36+C47+C53+C58</f>
        <v>7445</v>
      </c>
      <c r="D63" s="415">
        <f>+D8+D15+D22+D29+D36+D47+D53+D58</f>
        <v>10669</v>
      </c>
      <c r="E63" s="428">
        <f>+E8+E15+E22+E29+E36+E47+E53+E58</f>
        <v>10594</v>
      </c>
    </row>
    <row r="64" spans="1:5" s="555" customFormat="1" ht="12" customHeight="1" thickBot="1">
      <c r="A64" s="541" t="s">
        <v>522</v>
      </c>
      <c r="B64" s="399" t="s">
        <v>379</v>
      </c>
      <c r="C64" s="409">
        <f>SUM(C65:C67)</f>
        <v>0</v>
      </c>
      <c r="D64" s="409">
        <f>SUM(D65:D67)</f>
        <v>0</v>
      </c>
      <c r="E64" s="392">
        <f>SUM(E65:E67)</f>
        <v>0</v>
      </c>
    </row>
    <row r="65" spans="1:5" s="555" customFormat="1" ht="12" customHeight="1">
      <c r="A65" s="538" t="s">
        <v>380</v>
      </c>
      <c r="B65" s="420" t="s">
        <v>381</v>
      </c>
      <c r="C65" s="413"/>
      <c r="D65" s="413"/>
      <c r="E65" s="396"/>
    </row>
    <row r="66" spans="1:5" s="555" customFormat="1" ht="12" customHeight="1">
      <c r="A66" s="539" t="s">
        <v>382</v>
      </c>
      <c r="B66" s="421" t="s">
        <v>383</v>
      </c>
      <c r="C66" s="413"/>
      <c r="D66" s="413"/>
      <c r="E66" s="396"/>
    </row>
    <row r="67" spans="1:5" s="555" customFormat="1" ht="12" customHeight="1" thickBot="1">
      <c r="A67" s="540" t="s">
        <v>384</v>
      </c>
      <c r="B67" s="534" t="s">
        <v>385</v>
      </c>
      <c r="C67" s="413"/>
      <c r="D67" s="413"/>
      <c r="E67" s="396"/>
    </row>
    <row r="68" spans="1:5" s="555" customFormat="1" ht="12" customHeight="1" thickBot="1">
      <c r="A68" s="541" t="s">
        <v>386</v>
      </c>
      <c r="B68" s="399" t="s">
        <v>387</v>
      </c>
      <c r="C68" s="409">
        <f>SUM(C69:C72)</f>
        <v>0</v>
      </c>
      <c r="D68" s="409">
        <f>SUM(D69:D72)</f>
        <v>0</v>
      </c>
      <c r="E68" s="392">
        <f>SUM(E69:E72)</f>
        <v>0</v>
      </c>
    </row>
    <row r="69" spans="1:5" s="555" customFormat="1" ht="12" customHeight="1">
      <c r="A69" s="538" t="s">
        <v>106</v>
      </c>
      <c r="B69" s="420" t="s">
        <v>388</v>
      </c>
      <c r="C69" s="413"/>
      <c r="D69" s="413"/>
      <c r="E69" s="396"/>
    </row>
    <row r="70" spans="1:5" s="555" customFormat="1" ht="12" customHeight="1">
      <c r="A70" s="539" t="s">
        <v>107</v>
      </c>
      <c r="B70" s="421" t="s">
        <v>389</v>
      </c>
      <c r="C70" s="413"/>
      <c r="D70" s="413"/>
      <c r="E70" s="396"/>
    </row>
    <row r="71" spans="1:5" s="555" customFormat="1" ht="12" customHeight="1">
      <c r="A71" s="539" t="s">
        <v>390</v>
      </c>
      <c r="B71" s="421" t="s">
        <v>391</v>
      </c>
      <c r="C71" s="413"/>
      <c r="D71" s="413"/>
      <c r="E71" s="396"/>
    </row>
    <row r="72" spans="1:5" s="555" customFormat="1" ht="12" customHeight="1" thickBot="1">
      <c r="A72" s="540" t="s">
        <v>392</v>
      </c>
      <c r="B72" s="422" t="s">
        <v>393</v>
      </c>
      <c r="C72" s="413"/>
      <c r="D72" s="413"/>
      <c r="E72" s="396"/>
    </row>
    <row r="73" spans="1:5" s="555" customFormat="1" ht="12" customHeight="1" thickBot="1">
      <c r="A73" s="541" t="s">
        <v>394</v>
      </c>
      <c r="B73" s="399" t="s">
        <v>395</v>
      </c>
      <c r="C73" s="409">
        <f>SUM(C74:C75)</f>
        <v>1633</v>
      </c>
      <c r="D73" s="409">
        <f>SUM(D74:D75)</f>
        <v>1633</v>
      </c>
      <c r="E73" s="392">
        <f>SUM(E74:E75)</f>
        <v>1633</v>
      </c>
    </row>
    <row r="74" spans="1:5" s="555" customFormat="1" ht="12" customHeight="1">
      <c r="A74" s="538" t="s">
        <v>396</v>
      </c>
      <c r="B74" s="420" t="s">
        <v>397</v>
      </c>
      <c r="C74" s="413">
        <v>1633</v>
      </c>
      <c r="D74" s="413">
        <v>1633</v>
      </c>
      <c r="E74" s="396">
        <v>1633</v>
      </c>
    </row>
    <row r="75" spans="1:5" s="555" customFormat="1" ht="12" customHeight="1" thickBot="1">
      <c r="A75" s="540" t="s">
        <v>398</v>
      </c>
      <c r="B75" s="422" t="s">
        <v>399</v>
      </c>
      <c r="C75" s="413"/>
      <c r="D75" s="413"/>
      <c r="E75" s="396"/>
    </row>
    <row r="76" spans="1:5" s="555" customFormat="1" ht="12" customHeight="1" thickBot="1">
      <c r="A76" s="541" t="s">
        <v>400</v>
      </c>
      <c r="B76" s="399" t="s">
        <v>401</v>
      </c>
      <c r="C76" s="409">
        <f>SUM(C77:C79)</f>
        <v>0</v>
      </c>
      <c r="D76" s="409">
        <f>SUM(D77:D79)</f>
        <v>322</v>
      </c>
      <c r="E76" s="392">
        <f>SUM(E77:E79)</f>
        <v>322</v>
      </c>
    </row>
    <row r="77" spans="1:5" s="555" customFormat="1" ht="12" customHeight="1">
      <c r="A77" s="538" t="s">
        <v>402</v>
      </c>
      <c r="B77" s="420" t="s">
        <v>403</v>
      </c>
      <c r="C77" s="413"/>
      <c r="D77" s="413">
        <v>322</v>
      </c>
      <c r="E77" s="396">
        <v>322</v>
      </c>
    </row>
    <row r="78" spans="1:5" s="555" customFormat="1" ht="12" customHeight="1">
      <c r="A78" s="539" t="s">
        <v>404</v>
      </c>
      <c r="B78" s="421" t="s">
        <v>405</v>
      </c>
      <c r="C78" s="413"/>
      <c r="D78" s="413"/>
      <c r="E78" s="396"/>
    </row>
    <row r="79" spans="1:5" s="555" customFormat="1" ht="12" customHeight="1" thickBot="1">
      <c r="A79" s="540" t="s">
        <v>406</v>
      </c>
      <c r="B79" s="422" t="s">
        <v>407</v>
      </c>
      <c r="C79" s="413"/>
      <c r="D79" s="413"/>
      <c r="E79" s="396"/>
    </row>
    <row r="80" spans="1:5" s="555" customFormat="1" ht="12" customHeight="1" thickBot="1">
      <c r="A80" s="541" t="s">
        <v>408</v>
      </c>
      <c r="B80" s="399" t="s">
        <v>409</v>
      </c>
      <c r="C80" s="409">
        <f>SUM(C81:C84)</f>
        <v>0</v>
      </c>
      <c r="D80" s="409">
        <f>SUM(D81:D84)</f>
        <v>0</v>
      </c>
      <c r="E80" s="392">
        <f>SUM(E81:E84)</f>
        <v>0</v>
      </c>
    </row>
    <row r="81" spans="1:5" s="555" customFormat="1" ht="12" customHeight="1">
      <c r="A81" s="542" t="s">
        <v>410</v>
      </c>
      <c r="B81" s="420" t="s">
        <v>411</v>
      </c>
      <c r="C81" s="413"/>
      <c r="D81" s="413"/>
      <c r="E81" s="396"/>
    </row>
    <row r="82" spans="1:5" s="555" customFormat="1" ht="12" customHeight="1">
      <c r="A82" s="543" t="s">
        <v>412</v>
      </c>
      <c r="B82" s="421" t="s">
        <v>413</v>
      </c>
      <c r="C82" s="413"/>
      <c r="D82" s="413"/>
      <c r="E82" s="396"/>
    </row>
    <row r="83" spans="1:5" s="555" customFormat="1" ht="12" customHeight="1">
      <c r="A83" s="543" t="s">
        <v>414</v>
      </c>
      <c r="B83" s="421" t="s">
        <v>415</v>
      </c>
      <c r="C83" s="413"/>
      <c r="D83" s="413"/>
      <c r="E83" s="396"/>
    </row>
    <row r="84" spans="1:5" s="555" customFormat="1" ht="12" customHeight="1" thickBot="1">
      <c r="A84" s="544" t="s">
        <v>416</v>
      </c>
      <c r="B84" s="422" t="s">
        <v>417</v>
      </c>
      <c r="C84" s="413"/>
      <c r="D84" s="413"/>
      <c r="E84" s="396"/>
    </row>
    <row r="85" spans="1:5" s="555" customFormat="1" ht="12" customHeight="1" thickBot="1">
      <c r="A85" s="541" t="s">
        <v>418</v>
      </c>
      <c r="B85" s="399" t="s">
        <v>419</v>
      </c>
      <c r="C85" s="436"/>
      <c r="D85" s="436"/>
      <c r="E85" s="437"/>
    </row>
    <row r="86" spans="1:5" s="555" customFormat="1" ht="12" customHeight="1" thickBot="1">
      <c r="A86" s="541" t="s">
        <v>420</v>
      </c>
      <c r="B86" s="535" t="s">
        <v>421</v>
      </c>
      <c r="C86" s="415">
        <f>+C64+C68+C73+C76+C80+C85</f>
        <v>1633</v>
      </c>
      <c r="D86" s="415">
        <f>+D64+D68+D73+D76+D80+D85</f>
        <v>1955</v>
      </c>
      <c r="E86" s="428">
        <f>+E64+E68+E73+E76+E80+E85</f>
        <v>1955</v>
      </c>
    </row>
    <row r="87" spans="1:5" s="555" customFormat="1" ht="12" customHeight="1" thickBot="1">
      <c r="A87" s="545" t="s">
        <v>422</v>
      </c>
      <c r="B87" s="536" t="s">
        <v>523</v>
      </c>
      <c r="C87" s="415">
        <f>+C63+C86</f>
        <v>9078</v>
      </c>
      <c r="D87" s="415">
        <f>+D63+D86</f>
        <v>12624</v>
      </c>
      <c r="E87" s="428">
        <f>+E63+E86</f>
        <v>12549</v>
      </c>
    </row>
    <row r="88" spans="1:5" s="555" customFormat="1" ht="15" customHeight="1">
      <c r="A88" s="510"/>
      <c r="B88" s="511"/>
      <c r="C88" s="526"/>
      <c r="D88" s="526"/>
      <c r="E88" s="526"/>
    </row>
    <row r="89" spans="1:5" ht="13.8" thickBot="1">
      <c r="A89" s="512"/>
      <c r="B89" s="513"/>
      <c r="C89" s="527"/>
      <c r="D89" s="527"/>
      <c r="E89" s="527"/>
    </row>
    <row r="90" spans="1:5" s="554" customFormat="1" ht="16.5" customHeight="1" thickBot="1">
      <c r="A90" s="669" t="s">
        <v>44</v>
      </c>
      <c r="B90" s="670"/>
      <c r="C90" s="670"/>
      <c r="D90" s="670"/>
      <c r="E90" s="671"/>
    </row>
    <row r="91" spans="1:5" s="340" customFormat="1" ht="12" customHeight="1" thickBot="1">
      <c r="A91" s="533" t="s">
        <v>6</v>
      </c>
      <c r="B91" s="381" t="s">
        <v>430</v>
      </c>
      <c r="C91" s="517">
        <f>SUM(C92:C96)</f>
        <v>9078</v>
      </c>
      <c r="D91" s="517">
        <f>SUM(D92:D96)</f>
        <v>9791</v>
      </c>
      <c r="E91" s="517">
        <f>SUM(E92:E96)</f>
        <v>7761</v>
      </c>
    </row>
    <row r="92" spans="1:5" ht="12" customHeight="1">
      <c r="A92" s="546" t="s">
        <v>69</v>
      </c>
      <c r="B92" s="367" t="s">
        <v>36</v>
      </c>
      <c r="C92" s="518">
        <v>2412</v>
      </c>
      <c r="D92" s="518">
        <v>2758</v>
      </c>
      <c r="E92" s="518">
        <v>2758</v>
      </c>
    </row>
    <row r="93" spans="1:5" ht="12" customHeight="1">
      <c r="A93" s="539" t="s">
        <v>70</v>
      </c>
      <c r="B93" s="365" t="s">
        <v>129</v>
      </c>
      <c r="C93" s="519">
        <v>562</v>
      </c>
      <c r="D93" s="519">
        <v>607</v>
      </c>
      <c r="E93" s="519">
        <v>607</v>
      </c>
    </row>
    <row r="94" spans="1:5" ht="12" customHeight="1">
      <c r="A94" s="539" t="s">
        <v>71</v>
      </c>
      <c r="B94" s="365" t="s">
        <v>98</v>
      </c>
      <c r="C94" s="521">
        <v>3605</v>
      </c>
      <c r="D94" s="521">
        <v>3675</v>
      </c>
      <c r="E94" s="521">
        <v>3063</v>
      </c>
    </row>
    <row r="95" spans="1:5" ht="12" customHeight="1">
      <c r="A95" s="539" t="s">
        <v>72</v>
      </c>
      <c r="B95" s="368" t="s">
        <v>130</v>
      </c>
      <c r="C95" s="521">
        <v>514</v>
      </c>
      <c r="D95" s="521">
        <v>766</v>
      </c>
      <c r="E95" s="521">
        <v>252</v>
      </c>
    </row>
    <row r="96" spans="1:5" ht="12" customHeight="1">
      <c r="A96" s="539" t="s">
        <v>81</v>
      </c>
      <c r="B96" s="376" t="s">
        <v>131</v>
      </c>
      <c r="C96" s="521">
        <v>1985</v>
      </c>
      <c r="D96" s="521">
        <v>1985</v>
      </c>
      <c r="E96" s="521">
        <v>1081</v>
      </c>
    </row>
    <row r="97" spans="1:5" ht="12" customHeight="1">
      <c r="A97" s="539" t="s">
        <v>73</v>
      </c>
      <c r="B97" s="365" t="s">
        <v>431</v>
      </c>
      <c r="C97" s="521"/>
      <c r="D97" s="521"/>
      <c r="E97" s="521"/>
    </row>
    <row r="98" spans="1:5" ht="12" customHeight="1">
      <c r="A98" s="539" t="s">
        <v>74</v>
      </c>
      <c r="B98" s="388" t="s">
        <v>432</v>
      </c>
      <c r="C98" s="521"/>
      <c r="D98" s="521"/>
      <c r="E98" s="521"/>
    </row>
    <row r="99" spans="1:5" ht="12" customHeight="1">
      <c r="A99" s="539" t="s">
        <v>82</v>
      </c>
      <c r="B99" s="389" t="s">
        <v>433</v>
      </c>
      <c r="C99" s="521"/>
      <c r="D99" s="521"/>
      <c r="E99" s="521"/>
    </row>
    <row r="100" spans="1:5" ht="12" customHeight="1">
      <c r="A100" s="539" t="s">
        <v>83</v>
      </c>
      <c r="B100" s="389" t="s">
        <v>434</v>
      </c>
      <c r="C100" s="521"/>
      <c r="D100" s="521"/>
      <c r="E100" s="521"/>
    </row>
    <row r="101" spans="1:5" ht="12" customHeight="1">
      <c r="A101" s="539" t="s">
        <v>84</v>
      </c>
      <c r="B101" s="388" t="s">
        <v>435</v>
      </c>
      <c r="C101" s="521"/>
      <c r="D101" s="521"/>
      <c r="E101" s="521"/>
    </row>
    <row r="102" spans="1:5" ht="12" customHeight="1">
      <c r="A102" s="539" t="s">
        <v>85</v>
      </c>
      <c r="B102" s="388" t="s">
        <v>436</v>
      </c>
      <c r="C102" s="521"/>
      <c r="D102" s="521"/>
      <c r="E102" s="521"/>
    </row>
    <row r="103" spans="1:5" ht="12" customHeight="1">
      <c r="A103" s="539" t="s">
        <v>87</v>
      </c>
      <c r="B103" s="389" t="s">
        <v>437</v>
      </c>
      <c r="C103" s="521"/>
      <c r="D103" s="521"/>
      <c r="E103" s="521"/>
    </row>
    <row r="104" spans="1:5" ht="12" customHeight="1">
      <c r="A104" s="547" t="s">
        <v>132</v>
      </c>
      <c r="B104" s="390" t="s">
        <v>438</v>
      </c>
      <c r="C104" s="521"/>
      <c r="D104" s="521"/>
      <c r="E104" s="521"/>
    </row>
    <row r="105" spans="1:5" ht="12" customHeight="1">
      <c r="A105" s="539" t="s">
        <v>439</v>
      </c>
      <c r="B105" s="390" t="s">
        <v>440</v>
      </c>
      <c r="C105" s="521"/>
      <c r="D105" s="521"/>
      <c r="E105" s="521"/>
    </row>
    <row r="106" spans="1:5" s="340" customFormat="1" ht="12" customHeight="1" thickBot="1">
      <c r="A106" s="548" t="s">
        <v>441</v>
      </c>
      <c r="B106" s="391" t="s">
        <v>442</v>
      </c>
      <c r="C106" s="523"/>
      <c r="D106" s="523"/>
      <c r="E106" s="523"/>
    </row>
    <row r="107" spans="1:5" ht="12" customHeight="1" thickBot="1">
      <c r="A107" s="382" t="s">
        <v>7</v>
      </c>
      <c r="B107" s="380" t="s">
        <v>443</v>
      </c>
      <c r="C107" s="403">
        <f>+C108+C110+C112</f>
        <v>0</v>
      </c>
      <c r="D107" s="403">
        <f>+D108+D110+D112</f>
        <v>0</v>
      </c>
      <c r="E107" s="403">
        <f>+E108+E110+E112</f>
        <v>0</v>
      </c>
    </row>
    <row r="108" spans="1:5" ht="12" customHeight="1">
      <c r="A108" s="538" t="s">
        <v>75</v>
      </c>
      <c r="B108" s="365" t="s">
        <v>151</v>
      </c>
      <c r="C108" s="520"/>
      <c r="D108" s="520"/>
      <c r="E108" s="520"/>
    </row>
    <row r="109" spans="1:5" ht="12" customHeight="1">
      <c r="A109" s="538" t="s">
        <v>76</v>
      </c>
      <c r="B109" s="369" t="s">
        <v>444</v>
      </c>
      <c r="C109" s="520"/>
      <c r="D109" s="520"/>
      <c r="E109" s="520"/>
    </row>
    <row r="110" spans="1:5" ht="12" customHeight="1">
      <c r="A110" s="538" t="s">
        <v>77</v>
      </c>
      <c r="B110" s="369" t="s">
        <v>133</v>
      </c>
      <c r="C110" s="519"/>
      <c r="D110" s="519"/>
      <c r="E110" s="519"/>
    </row>
    <row r="111" spans="1:5" ht="12" customHeight="1">
      <c r="A111" s="538" t="s">
        <v>78</v>
      </c>
      <c r="B111" s="369" t="s">
        <v>445</v>
      </c>
      <c r="C111" s="393"/>
      <c r="D111" s="393"/>
      <c r="E111" s="393"/>
    </row>
    <row r="112" spans="1:5" ht="12" customHeight="1">
      <c r="A112" s="538" t="s">
        <v>79</v>
      </c>
      <c r="B112" s="401" t="s">
        <v>154</v>
      </c>
      <c r="C112" s="393"/>
      <c r="D112" s="393"/>
      <c r="E112" s="393"/>
    </row>
    <row r="113" spans="1:5" ht="12" customHeight="1">
      <c r="A113" s="538" t="s">
        <v>86</v>
      </c>
      <c r="B113" s="400" t="s">
        <v>446</v>
      </c>
      <c r="C113" s="393"/>
      <c r="D113" s="393"/>
      <c r="E113" s="393"/>
    </row>
    <row r="114" spans="1:5" ht="12" customHeight="1">
      <c r="A114" s="538" t="s">
        <v>88</v>
      </c>
      <c r="B114" s="416" t="s">
        <v>447</v>
      </c>
      <c r="C114" s="393"/>
      <c r="D114" s="393"/>
      <c r="E114" s="393"/>
    </row>
    <row r="115" spans="1:5" ht="12" customHeight="1">
      <c r="A115" s="538" t="s">
        <v>134</v>
      </c>
      <c r="B115" s="389" t="s">
        <v>434</v>
      </c>
      <c r="C115" s="393"/>
      <c r="D115" s="393"/>
      <c r="E115" s="393"/>
    </row>
    <row r="116" spans="1:5" ht="12" customHeight="1">
      <c r="A116" s="538" t="s">
        <v>135</v>
      </c>
      <c r="B116" s="389" t="s">
        <v>448</v>
      </c>
      <c r="C116" s="393"/>
      <c r="D116" s="393"/>
      <c r="E116" s="393"/>
    </row>
    <row r="117" spans="1:5" ht="12" customHeight="1">
      <c r="A117" s="538" t="s">
        <v>136</v>
      </c>
      <c r="B117" s="389" t="s">
        <v>449</v>
      </c>
      <c r="C117" s="393"/>
      <c r="D117" s="393"/>
      <c r="E117" s="393"/>
    </row>
    <row r="118" spans="1:5" ht="12" customHeight="1">
      <c r="A118" s="538" t="s">
        <v>450</v>
      </c>
      <c r="B118" s="389" t="s">
        <v>437</v>
      </c>
      <c r="C118" s="393"/>
      <c r="D118" s="393"/>
      <c r="E118" s="393"/>
    </row>
    <row r="119" spans="1:5" ht="12" customHeight="1">
      <c r="A119" s="538" t="s">
        <v>451</v>
      </c>
      <c r="B119" s="389" t="s">
        <v>452</v>
      </c>
      <c r="C119" s="393"/>
      <c r="D119" s="393"/>
      <c r="E119" s="393"/>
    </row>
    <row r="120" spans="1:5" ht="12" customHeight="1" thickBot="1">
      <c r="A120" s="547" t="s">
        <v>453</v>
      </c>
      <c r="B120" s="389" t="s">
        <v>454</v>
      </c>
      <c r="C120" s="395"/>
      <c r="D120" s="395"/>
      <c r="E120" s="395"/>
    </row>
    <row r="121" spans="1:5" ht="12" customHeight="1" thickBot="1">
      <c r="A121" s="382" t="s">
        <v>8</v>
      </c>
      <c r="B121" s="385" t="s">
        <v>455</v>
      </c>
      <c r="C121" s="403">
        <f>+C122+C123</f>
        <v>0</v>
      </c>
      <c r="D121" s="403">
        <f>+D122+D123</f>
        <v>0</v>
      </c>
      <c r="E121" s="403">
        <f>+E122+E123</f>
        <v>0</v>
      </c>
    </row>
    <row r="122" spans="1:5" ht="12" customHeight="1">
      <c r="A122" s="538" t="s">
        <v>58</v>
      </c>
      <c r="B122" s="366" t="s">
        <v>45</v>
      </c>
      <c r="C122" s="520"/>
      <c r="D122" s="520"/>
      <c r="E122" s="520"/>
    </row>
    <row r="123" spans="1:5" ht="12" customHeight="1" thickBot="1">
      <c r="A123" s="540" t="s">
        <v>59</v>
      </c>
      <c r="B123" s="369" t="s">
        <v>46</v>
      </c>
      <c r="C123" s="521"/>
      <c r="D123" s="521"/>
      <c r="E123" s="521"/>
    </row>
    <row r="124" spans="1:5" ht="12" customHeight="1" thickBot="1">
      <c r="A124" s="382" t="s">
        <v>9</v>
      </c>
      <c r="B124" s="385" t="s">
        <v>456</v>
      </c>
      <c r="C124" s="403">
        <f>+C91+C107+C121</f>
        <v>9078</v>
      </c>
      <c r="D124" s="403">
        <f>+D91+D107+D121</f>
        <v>9791</v>
      </c>
      <c r="E124" s="403">
        <f>+E91+E107+E121</f>
        <v>7761</v>
      </c>
    </row>
    <row r="125" spans="1:5" ht="12" customHeight="1" thickBot="1">
      <c r="A125" s="382" t="s">
        <v>10</v>
      </c>
      <c r="B125" s="385" t="s">
        <v>525</v>
      </c>
      <c r="C125" s="403">
        <f>+C126+C127+C128</f>
        <v>0</v>
      </c>
      <c r="D125" s="403">
        <f>+D126+D127+D128</f>
        <v>0</v>
      </c>
      <c r="E125" s="403">
        <f>+E126+E127+E128</f>
        <v>0</v>
      </c>
    </row>
    <row r="126" spans="1:5" ht="12" customHeight="1">
      <c r="A126" s="538" t="s">
        <v>62</v>
      </c>
      <c r="B126" s="366" t="s">
        <v>458</v>
      </c>
      <c r="C126" s="393"/>
      <c r="D126" s="393"/>
      <c r="E126" s="393"/>
    </row>
    <row r="127" spans="1:5" ht="12" customHeight="1">
      <c r="A127" s="538" t="s">
        <v>63</v>
      </c>
      <c r="B127" s="366" t="s">
        <v>459</v>
      </c>
      <c r="C127" s="393"/>
      <c r="D127" s="393"/>
      <c r="E127" s="393"/>
    </row>
    <row r="128" spans="1:5" ht="12" customHeight="1" thickBot="1">
      <c r="A128" s="547" t="s">
        <v>64</v>
      </c>
      <c r="B128" s="364" t="s">
        <v>460</v>
      </c>
      <c r="C128" s="393"/>
      <c r="D128" s="393"/>
      <c r="E128" s="393"/>
    </row>
    <row r="129" spans="1:11" ht="12" customHeight="1" thickBot="1">
      <c r="A129" s="382" t="s">
        <v>11</v>
      </c>
      <c r="B129" s="385" t="s">
        <v>461</v>
      </c>
      <c r="C129" s="403">
        <f>+C130+C131+C132+C133</f>
        <v>0</v>
      </c>
      <c r="D129" s="403">
        <f>+D130+D131+D132+D133</f>
        <v>0</v>
      </c>
      <c r="E129" s="403">
        <f>+E130+E131+E132+E133</f>
        <v>0</v>
      </c>
    </row>
    <row r="130" spans="1:11" ht="12" customHeight="1">
      <c r="A130" s="538" t="s">
        <v>65</v>
      </c>
      <c r="B130" s="366" t="s">
        <v>462</v>
      </c>
      <c r="C130" s="393"/>
      <c r="D130" s="393"/>
      <c r="E130" s="393"/>
    </row>
    <row r="131" spans="1:11" ht="12" customHeight="1">
      <c r="A131" s="538" t="s">
        <v>66</v>
      </c>
      <c r="B131" s="366" t="s">
        <v>463</v>
      </c>
      <c r="C131" s="393"/>
      <c r="D131" s="393"/>
      <c r="E131" s="393"/>
    </row>
    <row r="132" spans="1:11" ht="12" customHeight="1">
      <c r="A132" s="538" t="s">
        <v>358</v>
      </c>
      <c r="B132" s="366" t="s">
        <v>464</v>
      </c>
      <c r="C132" s="393"/>
      <c r="D132" s="393"/>
      <c r="E132" s="393"/>
    </row>
    <row r="133" spans="1:11" s="340" customFormat="1" ht="12" customHeight="1" thickBot="1">
      <c r="A133" s="547" t="s">
        <v>360</v>
      </c>
      <c r="B133" s="364" t="s">
        <v>465</v>
      </c>
      <c r="C133" s="393"/>
      <c r="D133" s="393"/>
      <c r="E133" s="393"/>
    </row>
    <row r="134" spans="1:11" ht="13.8" thickBot="1">
      <c r="A134" s="382" t="s">
        <v>12</v>
      </c>
      <c r="B134" s="385" t="s">
        <v>623</v>
      </c>
      <c r="C134" s="522">
        <f>+C135+C136+C138+C139+C137</f>
        <v>0</v>
      </c>
      <c r="D134" s="522">
        <f>+D135+D136+D138+D139+D137</f>
        <v>322</v>
      </c>
      <c r="E134" s="522">
        <f>+E135+E136+E138+E139+E137</f>
        <v>0</v>
      </c>
      <c r="K134" s="501"/>
    </row>
    <row r="135" spans="1:11">
      <c r="A135" s="538" t="s">
        <v>67</v>
      </c>
      <c r="B135" s="366" t="s">
        <v>467</v>
      </c>
      <c r="C135" s="393"/>
      <c r="D135" s="393">
        <v>322</v>
      </c>
      <c r="E135" s="393"/>
    </row>
    <row r="136" spans="1:11" ht="12" customHeight="1">
      <c r="A136" s="538" t="s">
        <v>68</v>
      </c>
      <c r="B136" s="366" t="s">
        <v>468</v>
      </c>
      <c r="C136" s="393"/>
      <c r="D136" s="393"/>
      <c r="E136" s="393"/>
    </row>
    <row r="137" spans="1:11" ht="12" customHeight="1">
      <c r="A137" s="538" t="s">
        <v>367</v>
      </c>
      <c r="B137" s="366" t="s">
        <v>622</v>
      </c>
      <c r="C137" s="393"/>
      <c r="D137" s="393"/>
      <c r="E137" s="393"/>
    </row>
    <row r="138" spans="1:11" s="340" customFormat="1" ht="12" customHeight="1">
      <c r="A138" s="538" t="s">
        <v>369</v>
      </c>
      <c r="B138" s="366" t="s">
        <v>469</v>
      </c>
      <c r="C138" s="393"/>
      <c r="D138" s="393"/>
      <c r="E138" s="393"/>
    </row>
    <row r="139" spans="1:11" s="340" customFormat="1" ht="12" customHeight="1" thickBot="1">
      <c r="A139" s="547" t="s">
        <v>621</v>
      </c>
      <c r="B139" s="364" t="s">
        <v>470</v>
      </c>
      <c r="C139" s="393"/>
      <c r="D139" s="393"/>
      <c r="E139" s="393"/>
    </row>
    <row r="140" spans="1:11" s="340" customFormat="1" ht="12" customHeight="1" thickBot="1">
      <c r="A140" s="382" t="s">
        <v>13</v>
      </c>
      <c r="B140" s="385" t="s">
        <v>526</v>
      </c>
      <c r="C140" s="524">
        <f>+C141+C142+C143+C144</f>
        <v>0</v>
      </c>
      <c r="D140" s="524">
        <f>+D141+D142+D143+D144</f>
        <v>0</v>
      </c>
      <c r="E140" s="524">
        <f>+E141+E142+E143+E144</f>
        <v>0</v>
      </c>
    </row>
    <row r="141" spans="1:11" s="340" customFormat="1" ht="12" customHeight="1">
      <c r="A141" s="538" t="s">
        <v>127</v>
      </c>
      <c r="B141" s="366" t="s">
        <v>472</v>
      </c>
      <c r="C141" s="393"/>
      <c r="D141" s="393"/>
      <c r="E141" s="393"/>
    </row>
    <row r="142" spans="1:11" s="340" customFormat="1" ht="12" customHeight="1">
      <c r="A142" s="538" t="s">
        <v>128</v>
      </c>
      <c r="B142" s="366" t="s">
        <v>473</v>
      </c>
      <c r="C142" s="393"/>
      <c r="D142" s="393"/>
      <c r="E142" s="393"/>
    </row>
    <row r="143" spans="1:11" s="340" customFormat="1" ht="12" customHeight="1">
      <c r="A143" s="538" t="s">
        <v>153</v>
      </c>
      <c r="B143" s="366" t="s">
        <v>474</v>
      </c>
      <c r="C143" s="393"/>
      <c r="D143" s="393"/>
      <c r="E143" s="393"/>
    </row>
    <row r="144" spans="1:11" ht="12.75" customHeight="1" thickBot="1">
      <c r="A144" s="538" t="s">
        <v>375</v>
      </c>
      <c r="B144" s="366" t="s">
        <v>475</v>
      </c>
      <c r="C144" s="393"/>
      <c r="D144" s="393"/>
      <c r="E144" s="393"/>
    </row>
    <row r="145" spans="1:5" ht="12" customHeight="1" thickBot="1">
      <c r="A145" s="382" t="s">
        <v>14</v>
      </c>
      <c r="B145" s="385" t="s">
        <v>476</v>
      </c>
      <c r="C145" s="537">
        <f>+C125+C129+C134+C140</f>
        <v>0</v>
      </c>
      <c r="D145" s="537">
        <f>+D125+D129+D134+D140</f>
        <v>322</v>
      </c>
      <c r="E145" s="537">
        <f>+E125+E129+E134+E140</f>
        <v>0</v>
      </c>
    </row>
    <row r="146" spans="1:5" ht="15" customHeight="1" thickBot="1">
      <c r="A146" s="549" t="s">
        <v>15</v>
      </c>
      <c r="B146" s="405" t="s">
        <v>477</v>
      </c>
      <c r="C146" s="537">
        <f>+C124+C145</f>
        <v>9078</v>
      </c>
      <c r="D146" s="537">
        <f>+D124+D145</f>
        <v>10113</v>
      </c>
      <c r="E146" s="537">
        <f>+E124+E145</f>
        <v>7761</v>
      </c>
    </row>
    <row r="147" spans="1:5" ht="13.8" thickBot="1">
      <c r="A147" s="42"/>
      <c r="B147" s="43"/>
      <c r="C147" s="44"/>
      <c r="D147" s="44"/>
      <c r="E147" s="44"/>
    </row>
    <row r="148" spans="1:5" ht="15" customHeight="1" thickBot="1">
      <c r="A148" s="514" t="s">
        <v>626</v>
      </c>
      <c r="B148" s="515"/>
      <c r="C148" s="110"/>
      <c r="D148" s="111"/>
      <c r="E148" s="108"/>
    </row>
    <row r="149" spans="1:5" ht="14.25" customHeight="1" thickBot="1">
      <c r="A149" s="514" t="s">
        <v>143</v>
      </c>
      <c r="B149" s="515"/>
      <c r="C149" s="110"/>
      <c r="D149" s="111"/>
      <c r="E149" s="108"/>
    </row>
  </sheetData>
  <sheetProtection formatCells="0"/>
  <mergeCells count="4">
    <mergeCell ref="B2:D2"/>
    <mergeCell ref="B3:D3"/>
    <mergeCell ref="A7:E7"/>
    <mergeCell ref="A90:E90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&amp;CNemesládony Község Önkormányzata</oddHeader>
  </headerFooter>
  <rowBreaks count="1" manualBreakCount="1">
    <brk id="8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Normal="100" zoomScaleSheetLayoutView="100" workbookViewId="0">
      <selection activeCell="B20" sqref="B20"/>
    </sheetView>
  </sheetViews>
  <sheetFormatPr defaultColWidth="9.33203125" defaultRowHeight="13.2"/>
  <cols>
    <col min="1" max="1" width="14.77734375" style="529" customWidth="1"/>
    <col min="2" max="2" width="65.33203125" style="530" customWidth="1"/>
    <col min="3" max="5" width="17" style="531" customWidth="1"/>
    <col min="6" max="16384" width="9.33203125" style="33"/>
  </cols>
  <sheetData>
    <row r="1" spans="1:5" s="505" customFormat="1" ht="16.5" customHeight="1" thickBot="1">
      <c r="A1" s="504"/>
      <c r="B1" s="506"/>
      <c r="C1" s="551"/>
      <c r="D1" s="516"/>
      <c r="E1" s="551" t="s">
        <v>688</v>
      </c>
    </row>
    <row r="2" spans="1:5" s="552" customFormat="1" ht="15.75" customHeight="1">
      <c r="A2" s="532" t="s">
        <v>50</v>
      </c>
      <c r="B2" s="672" t="s">
        <v>148</v>
      </c>
      <c r="C2" s="673"/>
      <c r="D2" s="674"/>
      <c r="E2" s="525" t="s">
        <v>40</v>
      </c>
    </row>
    <row r="3" spans="1:5" s="552" customFormat="1" ht="23.4" thickBot="1">
      <c r="A3" s="550" t="s">
        <v>521</v>
      </c>
      <c r="B3" s="675" t="s">
        <v>627</v>
      </c>
      <c r="C3" s="676"/>
      <c r="D3" s="677"/>
      <c r="E3" s="500" t="s">
        <v>48</v>
      </c>
    </row>
    <row r="4" spans="1:5" s="553" customFormat="1" ht="15.9" customHeight="1" thickBot="1">
      <c r="A4" s="507"/>
      <c r="B4" s="507"/>
      <c r="C4" s="508"/>
      <c r="D4" s="508"/>
      <c r="E4" s="508" t="s">
        <v>41</v>
      </c>
    </row>
    <row r="5" spans="1:5" ht="23.4" thickBot="1">
      <c r="A5" s="350" t="s">
        <v>142</v>
      </c>
      <c r="B5" s="351" t="s">
        <v>42</v>
      </c>
      <c r="C5" s="97" t="s">
        <v>174</v>
      </c>
      <c r="D5" s="97" t="s">
        <v>179</v>
      </c>
      <c r="E5" s="509" t="s">
        <v>180</v>
      </c>
    </row>
    <row r="6" spans="1:5" s="554" customFormat="1" ht="12.9" customHeight="1" thickBot="1">
      <c r="A6" s="502" t="s">
        <v>424</v>
      </c>
      <c r="B6" s="503" t="s">
        <v>425</v>
      </c>
      <c r="C6" s="503" t="s">
        <v>426</v>
      </c>
      <c r="D6" s="109" t="s">
        <v>427</v>
      </c>
      <c r="E6" s="107" t="s">
        <v>428</v>
      </c>
    </row>
    <row r="7" spans="1:5" s="554" customFormat="1" ht="15.9" customHeight="1" thickBot="1">
      <c r="A7" s="669" t="s">
        <v>43</v>
      </c>
      <c r="B7" s="670"/>
      <c r="C7" s="670"/>
      <c r="D7" s="670"/>
      <c r="E7" s="671"/>
    </row>
    <row r="8" spans="1:5" s="554" customFormat="1" ht="12" customHeight="1" thickBot="1">
      <c r="A8" s="382" t="s">
        <v>6</v>
      </c>
      <c r="B8" s="378" t="s">
        <v>308</v>
      </c>
      <c r="C8" s="409">
        <f>SUM(C9:C14)</f>
        <v>0</v>
      </c>
      <c r="D8" s="409">
        <f>SUM(D9:D14)</f>
        <v>0</v>
      </c>
      <c r="E8" s="392">
        <f>SUM(E9:E14)</f>
        <v>0</v>
      </c>
    </row>
    <row r="9" spans="1:5" s="528" customFormat="1" ht="12" customHeight="1">
      <c r="A9" s="538" t="s">
        <v>69</v>
      </c>
      <c r="B9" s="420" t="s">
        <v>309</v>
      </c>
      <c r="C9" s="411"/>
      <c r="D9" s="411"/>
      <c r="E9" s="394"/>
    </row>
    <row r="10" spans="1:5" s="555" customFormat="1" ht="12" customHeight="1">
      <c r="A10" s="539" t="s">
        <v>70</v>
      </c>
      <c r="B10" s="421" t="s">
        <v>310</v>
      </c>
      <c r="C10" s="410"/>
      <c r="D10" s="410"/>
      <c r="E10" s="393"/>
    </row>
    <row r="11" spans="1:5" s="555" customFormat="1" ht="12" customHeight="1">
      <c r="A11" s="539" t="s">
        <v>71</v>
      </c>
      <c r="B11" s="421" t="s">
        <v>311</v>
      </c>
      <c r="C11" s="410"/>
      <c r="D11" s="410"/>
      <c r="E11" s="393"/>
    </row>
    <row r="12" spans="1:5" s="555" customFormat="1" ht="12" customHeight="1">
      <c r="A12" s="539" t="s">
        <v>72</v>
      </c>
      <c r="B12" s="421" t="s">
        <v>312</v>
      </c>
      <c r="C12" s="410"/>
      <c r="D12" s="410"/>
      <c r="E12" s="393"/>
    </row>
    <row r="13" spans="1:5" s="555" customFormat="1" ht="12" customHeight="1">
      <c r="A13" s="539" t="s">
        <v>105</v>
      </c>
      <c r="B13" s="421" t="s">
        <v>313</v>
      </c>
      <c r="C13" s="410"/>
      <c r="D13" s="410"/>
      <c r="E13" s="393"/>
    </row>
    <row r="14" spans="1:5" s="528" customFormat="1" ht="12" customHeight="1" thickBot="1">
      <c r="A14" s="540" t="s">
        <v>73</v>
      </c>
      <c r="B14" s="422" t="s">
        <v>314</v>
      </c>
      <c r="C14" s="412"/>
      <c r="D14" s="412"/>
      <c r="E14" s="395"/>
    </row>
    <row r="15" spans="1:5" s="528" customFormat="1" ht="12" customHeight="1" thickBot="1">
      <c r="A15" s="382" t="s">
        <v>7</v>
      </c>
      <c r="B15" s="399" t="s">
        <v>315</v>
      </c>
      <c r="C15" s="409">
        <f>SUM(C16:C20)</f>
        <v>0</v>
      </c>
      <c r="D15" s="409">
        <f>SUM(D16:D20)</f>
        <v>0</v>
      </c>
      <c r="E15" s="392">
        <f>SUM(E16:E20)</f>
        <v>0</v>
      </c>
    </row>
    <row r="16" spans="1:5" s="528" customFormat="1" ht="12" customHeight="1">
      <c r="A16" s="538" t="s">
        <v>75</v>
      </c>
      <c r="B16" s="420" t="s">
        <v>316</v>
      </c>
      <c r="C16" s="411"/>
      <c r="D16" s="411"/>
      <c r="E16" s="394"/>
    </row>
    <row r="17" spans="1:5" s="528" customFormat="1" ht="12" customHeight="1">
      <c r="A17" s="539" t="s">
        <v>76</v>
      </c>
      <c r="B17" s="421" t="s">
        <v>317</v>
      </c>
      <c r="C17" s="410"/>
      <c r="D17" s="410"/>
      <c r="E17" s="393"/>
    </row>
    <row r="18" spans="1:5" s="528" customFormat="1" ht="12" customHeight="1">
      <c r="A18" s="539" t="s">
        <v>77</v>
      </c>
      <c r="B18" s="421" t="s">
        <v>318</v>
      </c>
      <c r="C18" s="410"/>
      <c r="D18" s="410"/>
      <c r="E18" s="393"/>
    </row>
    <row r="19" spans="1:5" s="528" customFormat="1" ht="12" customHeight="1">
      <c r="A19" s="539" t="s">
        <v>78</v>
      </c>
      <c r="B19" s="421" t="s">
        <v>319</v>
      </c>
      <c r="C19" s="410"/>
      <c r="D19" s="410"/>
      <c r="E19" s="393"/>
    </row>
    <row r="20" spans="1:5" s="528" customFormat="1" ht="12" customHeight="1">
      <c r="A20" s="539" t="s">
        <v>79</v>
      </c>
      <c r="B20" s="421" t="s">
        <v>320</v>
      </c>
      <c r="C20" s="410"/>
      <c r="D20" s="410"/>
      <c r="E20" s="393"/>
    </row>
    <row r="21" spans="1:5" s="555" customFormat="1" ht="12" customHeight="1" thickBot="1">
      <c r="A21" s="540" t="s">
        <v>86</v>
      </c>
      <c r="B21" s="422" t="s">
        <v>321</v>
      </c>
      <c r="C21" s="412"/>
      <c r="D21" s="412"/>
      <c r="E21" s="395"/>
    </row>
    <row r="22" spans="1:5" s="555" customFormat="1" ht="12" customHeight="1" thickBot="1">
      <c r="A22" s="382" t="s">
        <v>8</v>
      </c>
      <c r="B22" s="378" t="s">
        <v>322</v>
      </c>
      <c r="C22" s="409">
        <f>SUM(C23:C27)</f>
        <v>0</v>
      </c>
      <c r="D22" s="409">
        <f>SUM(D23:D27)</f>
        <v>0</v>
      </c>
      <c r="E22" s="392">
        <f>SUM(E23:E27)</f>
        <v>0</v>
      </c>
    </row>
    <row r="23" spans="1:5" s="555" customFormat="1" ht="12" customHeight="1">
      <c r="A23" s="538" t="s">
        <v>58</v>
      </c>
      <c r="B23" s="420" t="s">
        <v>323</v>
      </c>
      <c r="C23" s="411"/>
      <c r="D23" s="411"/>
      <c r="E23" s="394"/>
    </row>
    <row r="24" spans="1:5" s="528" customFormat="1" ht="12" customHeight="1">
      <c r="A24" s="539" t="s">
        <v>59</v>
      </c>
      <c r="B24" s="421" t="s">
        <v>324</v>
      </c>
      <c r="C24" s="410"/>
      <c r="D24" s="410"/>
      <c r="E24" s="393"/>
    </row>
    <row r="25" spans="1:5" s="555" customFormat="1" ht="12" customHeight="1">
      <c r="A25" s="539" t="s">
        <v>60</v>
      </c>
      <c r="B25" s="421" t="s">
        <v>325</v>
      </c>
      <c r="C25" s="410"/>
      <c r="D25" s="410"/>
      <c r="E25" s="393"/>
    </row>
    <row r="26" spans="1:5" s="555" customFormat="1" ht="12" customHeight="1">
      <c r="A26" s="539" t="s">
        <v>61</v>
      </c>
      <c r="B26" s="421" t="s">
        <v>326</v>
      </c>
      <c r="C26" s="410"/>
      <c r="D26" s="410"/>
      <c r="E26" s="393"/>
    </row>
    <row r="27" spans="1:5" s="555" customFormat="1" ht="12" customHeight="1">
      <c r="A27" s="539" t="s">
        <v>117</v>
      </c>
      <c r="B27" s="421" t="s">
        <v>327</v>
      </c>
      <c r="C27" s="410"/>
      <c r="D27" s="410"/>
      <c r="E27" s="393"/>
    </row>
    <row r="28" spans="1:5" s="555" customFormat="1" ht="12" customHeight="1" thickBot="1">
      <c r="A28" s="540" t="s">
        <v>118</v>
      </c>
      <c r="B28" s="422" t="s">
        <v>328</v>
      </c>
      <c r="C28" s="412"/>
      <c r="D28" s="412"/>
      <c r="E28" s="395"/>
    </row>
    <row r="29" spans="1:5" s="555" customFormat="1" ht="12" customHeight="1" thickBot="1">
      <c r="A29" s="382" t="s">
        <v>119</v>
      </c>
      <c r="B29" s="378" t="s">
        <v>329</v>
      </c>
      <c r="C29" s="415">
        <f>+C30+C33+C34+C35</f>
        <v>855</v>
      </c>
      <c r="D29" s="415">
        <f>+D30+D33+D34+D35</f>
        <v>899</v>
      </c>
      <c r="E29" s="428">
        <f>+E30+E33+E34+E35</f>
        <v>761</v>
      </c>
    </row>
    <row r="30" spans="1:5" s="555" customFormat="1" ht="12" customHeight="1">
      <c r="A30" s="538" t="s">
        <v>330</v>
      </c>
      <c r="B30" s="420" t="s">
        <v>331</v>
      </c>
      <c r="C30" s="430">
        <f>+C31+C32</f>
        <v>855</v>
      </c>
      <c r="D30" s="430">
        <f>+D31+D32</f>
        <v>881</v>
      </c>
      <c r="E30" s="429">
        <f>+E31+E32</f>
        <v>749</v>
      </c>
    </row>
    <row r="31" spans="1:5" s="555" customFormat="1" ht="12" customHeight="1">
      <c r="A31" s="539" t="s">
        <v>332</v>
      </c>
      <c r="B31" s="421" t="s">
        <v>333</v>
      </c>
      <c r="C31" s="410">
        <v>855</v>
      </c>
      <c r="D31" s="410">
        <v>881</v>
      </c>
      <c r="E31" s="393">
        <v>749</v>
      </c>
    </row>
    <row r="32" spans="1:5" s="555" customFormat="1" ht="12" customHeight="1">
      <c r="A32" s="539" t="s">
        <v>334</v>
      </c>
      <c r="B32" s="421" t="s">
        <v>335</v>
      </c>
      <c r="C32" s="410"/>
      <c r="D32" s="410"/>
      <c r="E32" s="393"/>
    </row>
    <row r="33" spans="1:5" s="555" customFormat="1" ht="12" customHeight="1">
      <c r="A33" s="539" t="s">
        <v>336</v>
      </c>
      <c r="B33" s="421" t="s">
        <v>337</v>
      </c>
      <c r="C33" s="410"/>
      <c r="D33" s="410"/>
      <c r="E33" s="393"/>
    </row>
    <row r="34" spans="1:5" s="555" customFormat="1" ht="12" customHeight="1">
      <c r="A34" s="539" t="s">
        <v>338</v>
      </c>
      <c r="B34" s="421" t="s">
        <v>339</v>
      </c>
      <c r="C34" s="410"/>
      <c r="D34" s="410"/>
      <c r="E34" s="393"/>
    </row>
    <row r="35" spans="1:5" s="555" customFormat="1" ht="12" customHeight="1" thickBot="1">
      <c r="A35" s="540" t="s">
        <v>340</v>
      </c>
      <c r="B35" s="422" t="s">
        <v>341</v>
      </c>
      <c r="C35" s="412"/>
      <c r="D35" s="412">
        <v>18</v>
      </c>
      <c r="E35" s="395">
        <v>12</v>
      </c>
    </row>
    <row r="36" spans="1:5" s="555" customFormat="1" ht="12" customHeight="1" thickBot="1">
      <c r="A36" s="382" t="s">
        <v>10</v>
      </c>
      <c r="B36" s="378" t="s">
        <v>342</v>
      </c>
      <c r="C36" s="409">
        <f>SUM(C37:C46)</f>
        <v>1350</v>
      </c>
      <c r="D36" s="409">
        <f>SUM(D37:D46)</f>
        <v>1369</v>
      </c>
      <c r="E36" s="392">
        <f>SUM(E37:E46)</f>
        <v>1351</v>
      </c>
    </row>
    <row r="37" spans="1:5" s="555" customFormat="1" ht="12" customHeight="1">
      <c r="A37" s="538" t="s">
        <v>62</v>
      </c>
      <c r="B37" s="420" t="s">
        <v>343</v>
      </c>
      <c r="C37" s="411"/>
      <c r="D37" s="411"/>
      <c r="E37" s="394"/>
    </row>
    <row r="38" spans="1:5" s="555" customFormat="1" ht="12" customHeight="1">
      <c r="A38" s="539" t="s">
        <v>63</v>
      </c>
      <c r="B38" s="421" t="s">
        <v>344</v>
      </c>
      <c r="C38" s="410"/>
      <c r="D38" s="410"/>
      <c r="E38" s="393"/>
    </row>
    <row r="39" spans="1:5" s="555" customFormat="1" ht="12" customHeight="1">
      <c r="A39" s="539" t="s">
        <v>64</v>
      </c>
      <c r="B39" s="421" t="s">
        <v>345</v>
      </c>
      <c r="C39" s="410"/>
      <c r="D39" s="410"/>
      <c r="E39" s="393"/>
    </row>
    <row r="40" spans="1:5" s="555" customFormat="1" ht="12" customHeight="1">
      <c r="A40" s="539" t="s">
        <v>121</v>
      </c>
      <c r="B40" s="421" t="s">
        <v>346</v>
      </c>
      <c r="C40" s="410">
        <v>1100</v>
      </c>
      <c r="D40" s="410">
        <v>1112</v>
      </c>
      <c r="E40" s="393">
        <v>1112</v>
      </c>
    </row>
    <row r="41" spans="1:5" s="555" customFormat="1" ht="12" customHeight="1">
      <c r="A41" s="539" t="s">
        <v>122</v>
      </c>
      <c r="B41" s="421" t="s">
        <v>347</v>
      </c>
      <c r="C41" s="410"/>
      <c r="D41" s="410"/>
      <c r="E41" s="393"/>
    </row>
    <row r="42" spans="1:5" s="555" customFormat="1" ht="12" customHeight="1">
      <c r="A42" s="539" t="s">
        <v>123</v>
      </c>
      <c r="B42" s="421" t="s">
        <v>348</v>
      </c>
      <c r="C42" s="410"/>
      <c r="D42" s="410"/>
      <c r="E42" s="393"/>
    </row>
    <row r="43" spans="1:5" s="555" customFormat="1" ht="12" customHeight="1">
      <c r="A43" s="539" t="s">
        <v>124</v>
      </c>
      <c r="B43" s="421" t="s">
        <v>349</v>
      </c>
      <c r="C43" s="410"/>
      <c r="D43" s="410"/>
      <c r="E43" s="393"/>
    </row>
    <row r="44" spans="1:5" s="555" customFormat="1" ht="12" customHeight="1">
      <c r="A44" s="539" t="s">
        <v>125</v>
      </c>
      <c r="B44" s="421" t="s">
        <v>350</v>
      </c>
      <c r="C44" s="410">
        <v>200</v>
      </c>
      <c r="D44" s="410">
        <v>200</v>
      </c>
      <c r="E44" s="393">
        <v>182</v>
      </c>
    </row>
    <row r="45" spans="1:5" s="555" customFormat="1" ht="12" customHeight="1">
      <c r="A45" s="539" t="s">
        <v>351</v>
      </c>
      <c r="B45" s="421" t="s">
        <v>352</v>
      </c>
      <c r="C45" s="413"/>
      <c r="D45" s="413"/>
      <c r="E45" s="396"/>
    </row>
    <row r="46" spans="1:5" s="528" customFormat="1" ht="12" customHeight="1" thickBot="1">
      <c r="A46" s="540" t="s">
        <v>353</v>
      </c>
      <c r="B46" s="422" t="s">
        <v>354</v>
      </c>
      <c r="C46" s="414">
        <v>50</v>
      </c>
      <c r="D46" s="414">
        <v>57</v>
      </c>
      <c r="E46" s="397">
        <v>57</v>
      </c>
    </row>
    <row r="47" spans="1:5" s="555" customFormat="1" ht="12" customHeight="1" thickBot="1">
      <c r="A47" s="382" t="s">
        <v>11</v>
      </c>
      <c r="B47" s="378" t="s">
        <v>355</v>
      </c>
      <c r="C47" s="409">
        <f>SUM(C48:C52)</f>
        <v>0</v>
      </c>
      <c r="D47" s="409">
        <f>SUM(D48:D52)</f>
        <v>0</v>
      </c>
      <c r="E47" s="392">
        <f>SUM(E48:E52)</f>
        <v>0</v>
      </c>
    </row>
    <row r="48" spans="1:5" s="555" customFormat="1" ht="12" customHeight="1">
      <c r="A48" s="538" t="s">
        <v>65</v>
      </c>
      <c r="B48" s="420" t="s">
        <v>356</v>
      </c>
      <c r="C48" s="432"/>
      <c r="D48" s="432"/>
      <c r="E48" s="398"/>
    </row>
    <row r="49" spans="1:5" s="555" customFormat="1" ht="12" customHeight="1">
      <c r="A49" s="539" t="s">
        <v>66</v>
      </c>
      <c r="B49" s="421" t="s">
        <v>357</v>
      </c>
      <c r="C49" s="413"/>
      <c r="D49" s="413"/>
      <c r="E49" s="396"/>
    </row>
    <row r="50" spans="1:5" s="555" customFormat="1" ht="12" customHeight="1">
      <c r="A50" s="539" t="s">
        <v>358</v>
      </c>
      <c r="B50" s="421" t="s">
        <v>359</v>
      </c>
      <c r="C50" s="413"/>
      <c r="D50" s="413"/>
      <c r="E50" s="396"/>
    </row>
    <row r="51" spans="1:5" s="555" customFormat="1" ht="12" customHeight="1">
      <c r="A51" s="539" t="s">
        <v>360</v>
      </c>
      <c r="B51" s="421" t="s">
        <v>361</v>
      </c>
      <c r="C51" s="413"/>
      <c r="D51" s="413"/>
      <c r="E51" s="396"/>
    </row>
    <row r="52" spans="1:5" s="555" customFormat="1" ht="12" customHeight="1" thickBot="1">
      <c r="A52" s="540" t="s">
        <v>362</v>
      </c>
      <c r="B52" s="422" t="s">
        <v>363</v>
      </c>
      <c r="C52" s="414"/>
      <c r="D52" s="414"/>
      <c r="E52" s="397"/>
    </row>
    <row r="53" spans="1:5" s="555" customFormat="1" ht="12" customHeight="1" thickBot="1">
      <c r="A53" s="382" t="s">
        <v>126</v>
      </c>
      <c r="B53" s="378" t="s">
        <v>364</v>
      </c>
      <c r="C53" s="409">
        <f>SUM(C54:C56)</f>
        <v>0</v>
      </c>
      <c r="D53" s="409">
        <f>SUM(D54:D56)</f>
        <v>1669</v>
      </c>
      <c r="E53" s="392">
        <f>SUM(E54:E56)</f>
        <v>1669</v>
      </c>
    </row>
    <row r="54" spans="1:5" s="528" customFormat="1" ht="12" customHeight="1">
      <c r="A54" s="538" t="s">
        <v>67</v>
      </c>
      <c r="B54" s="420" t="s">
        <v>365</v>
      </c>
      <c r="C54" s="411"/>
      <c r="D54" s="411"/>
      <c r="E54" s="394"/>
    </row>
    <row r="55" spans="1:5" s="528" customFormat="1" ht="12" customHeight="1">
      <c r="A55" s="539" t="s">
        <v>68</v>
      </c>
      <c r="B55" s="421" t="s">
        <v>366</v>
      </c>
      <c r="C55" s="410"/>
      <c r="D55" s="410"/>
      <c r="E55" s="393"/>
    </row>
    <row r="56" spans="1:5" s="528" customFormat="1" ht="12" customHeight="1">
      <c r="A56" s="539" t="s">
        <v>367</v>
      </c>
      <c r="B56" s="421" t="s">
        <v>368</v>
      </c>
      <c r="C56" s="410"/>
      <c r="D56" s="410">
        <v>1669</v>
      </c>
      <c r="E56" s="393">
        <v>1669</v>
      </c>
    </row>
    <row r="57" spans="1:5" s="528" customFormat="1" ht="12" customHeight="1" thickBot="1">
      <c r="A57" s="540" t="s">
        <v>369</v>
      </c>
      <c r="B57" s="422" t="s">
        <v>370</v>
      </c>
      <c r="C57" s="412"/>
      <c r="D57" s="412"/>
      <c r="E57" s="395"/>
    </row>
    <row r="58" spans="1:5" s="555" customFormat="1" ht="12" customHeight="1" thickBot="1">
      <c r="A58" s="382" t="s">
        <v>13</v>
      </c>
      <c r="B58" s="399" t="s">
        <v>371</v>
      </c>
      <c r="C58" s="409">
        <f>SUM(C59:C61)</f>
        <v>9000</v>
      </c>
      <c r="D58" s="409">
        <f>SUM(D59:D61)</f>
        <v>9000</v>
      </c>
      <c r="E58" s="392">
        <f>SUM(E59:E61)</f>
        <v>8942</v>
      </c>
    </row>
    <row r="59" spans="1:5" s="555" customFormat="1" ht="12" customHeight="1">
      <c r="A59" s="538" t="s">
        <v>127</v>
      </c>
      <c r="B59" s="420" t="s">
        <v>372</v>
      </c>
      <c r="C59" s="413"/>
      <c r="D59" s="413"/>
      <c r="E59" s="396"/>
    </row>
    <row r="60" spans="1:5" s="555" customFormat="1" ht="12" customHeight="1">
      <c r="A60" s="539" t="s">
        <v>128</v>
      </c>
      <c r="B60" s="421" t="s">
        <v>524</v>
      </c>
      <c r="C60" s="413"/>
      <c r="D60" s="413"/>
      <c r="E60" s="396"/>
    </row>
    <row r="61" spans="1:5" s="555" customFormat="1" ht="12" customHeight="1">
      <c r="A61" s="539" t="s">
        <v>153</v>
      </c>
      <c r="B61" s="421" t="s">
        <v>374</v>
      </c>
      <c r="C61" s="413">
        <v>9000</v>
      </c>
      <c r="D61" s="413">
        <v>9000</v>
      </c>
      <c r="E61" s="396">
        <v>8942</v>
      </c>
    </row>
    <row r="62" spans="1:5" s="555" customFormat="1" ht="12" customHeight="1" thickBot="1">
      <c r="A62" s="540" t="s">
        <v>375</v>
      </c>
      <c r="B62" s="422" t="s">
        <v>376</v>
      </c>
      <c r="C62" s="413"/>
      <c r="D62" s="413"/>
      <c r="E62" s="396"/>
    </row>
    <row r="63" spans="1:5" s="555" customFormat="1" ht="12" customHeight="1" thickBot="1">
      <c r="A63" s="382" t="s">
        <v>14</v>
      </c>
      <c r="B63" s="378" t="s">
        <v>377</v>
      </c>
      <c r="C63" s="415">
        <f>+C8+C15+C22+C29+C36+C47+C53+C58</f>
        <v>11205</v>
      </c>
      <c r="D63" s="415">
        <f>+D8+D15+D22+D29+D36+D47+D53+D58</f>
        <v>12937</v>
      </c>
      <c r="E63" s="428">
        <f>+E8+E15+E22+E29+E36+E47+E53+E58</f>
        <v>12723</v>
      </c>
    </row>
    <row r="64" spans="1:5" s="555" customFormat="1" ht="12" customHeight="1" thickBot="1">
      <c r="A64" s="541" t="s">
        <v>522</v>
      </c>
      <c r="B64" s="399" t="s">
        <v>379</v>
      </c>
      <c r="C64" s="409">
        <f>SUM(C65:C67)</f>
        <v>0</v>
      </c>
      <c r="D64" s="409">
        <f>SUM(D65:D67)</f>
        <v>0</v>
      </c>
      <c r="E64" s="392">
        <f>SUM(E65:E67)</f>
        <v>0</v>
      </c>
    </row>
    <row r="65" spans="1:5" s="555" customFormat="1" ht="12" customHeight="1">
      <c r="A65" s="538" t="s">
        <v>380</v>
      </c>
      <c r="B65" s="420" t="s">
        <v>381</v>
      </c>
      <c r="C65" s="413"/>
      <c r="D65" s="413"/>
      <c r="E65" s="396"/>
    </row>
    <row r="66" spans="1:5" s="555" customFormat="1" ht="12" customHeight="1">
      <c r="A66" s="539" t="s">
        <v>382</v>
      </c>
      <c r="B66" s="421" t="s">
        <v>383</v>
      </c>
      <c r="C66" s="413"/>
      <c r="D66" s="413"/>
      <c r="E66" s="396"/>
    </row>
    <row r="67" spans="1:5" s="555" customFormat="1" ht="12" customHeight="1" thickBot="1">
      <c r="A67" s="540" t="s">
        <v>384</v>
      </c>
      <c r="B67" s="534" t="s">
        <v>385</v>
      </c>
      <c r="C67" s="413"/>
      <c r="D67" s="413"/>
      <c r="E67" s="396"/>
    </row>
    <row r="68" spans="1:5" s="555" customFormat="1" ht="12" customHeight="1" thickBot="1">
      <c r="A68" s="541" t="s">
        <v>386</v>
      </c>
      <c r="B68" s="399" t="s">
        <v>387</v>
      </c>
      <c r="C68" s="409">
        <f>SUM(C69:C72)</f>
        <v>0</v>
      </c>
      <c r="D68" s="409">
        <f>SUM(D69:D72)</f>
        <v>0</v>
      </c>
      <c r="E68" s="392">
        <f>SUM(E69:E72)</f>
        <v>0</v>
      </c>
    </row>
    <row r="69" spans="1:5" s="555" customFormat="1" ht="12" customHeight="1">
      <c r="A69" s="538" t="s">
        <v>106</v>
      </c>
      <c r="B69" s="420" t="s">
        <v>388</v>
      </c>
      <c r="C69" s="413"/>
      <c r="D69" s="413"/>
      <c r="E69" s="396"/>
    </row>
    <row r="70" spans="1:5" s="555" customFormat="1" ht="12" customHeight="1">
      <c r="A70" s="539" t="s">
        <v>107</v>
      </c>
      <c r="B70" s="421" t="s">
        <v>389</v>
      </c>
      <c r="C70" s="413"/>
      <c r="D70" s="413"/>
      <c r="E70" s="396"/>
    </row>
    <row r="71" spans="1:5" s="555" customFormat="1" ht="12" customHeight="1">
      <c r="A71" s="539" t="s">
        <v>390</v>
      </c>
      <c r="B71" s="421" t="s">
        <v>391</v>
      </c>
      <c r="C71" s="413"/>
      <c r="D71" s="413"/>
      <c r="E71" s="396"/>
    </row>
    <row r="72" spans="1:5" s="555" customFormat="1" ht="12" customHeight="1" thickBot="1">
      <c r="A72" s="540" t="s">
        <v>392</v>
      </c>
      <c r="B72" s="422" t="s">
        <v>393</v>
      </c>
      <c r="C72" s="413"/>
      <c r="D72" s="413"/>
      <c r="E72" s="396"/>
    </row>
    <row r="73" spans="1:5" s="555" customFormat="1" ht="12" customHeight="1" thickBot="1">
      <c r="A73" s="541" t="s">
        <v>394</v>
      </c>
      <c r="B73" s="399" t="s">
        <v>395</v>
      </c>
      <c r="C73" s="409">
        <f>SUM(C74:C75)</f>
        <v>1454</v>
      </c>
      <c r="D73" s="409">
        <f>SUM(D74:D75)</f>
        <v>1454</v>
      </c>
      <c r="E73" s="392">
        <f>SUM(E74:E75)</f>
        <v>1454</v>
      </c>
    </row>
    <row r="74" spans="1:5" s="555" customFormat="1" ht="12" customHeight="1">
      <c r="A74" s="538" t="s">
        <v>396</v>
      </c>
      <c r="B74" s="420" t="s">
        <v>397</v>
      </c>
      <c r="C74" s="413">
        <v>1454</v>
      </c>
      <c r="D74" s="413">
        <v>1454</v>
      </c>
      <c r="E74" s="396">
        <v>1454</v>
      </c>
    </row>
    <row r="75" spans="1:5" s="555" customFormat="1" ht="12" customHeight="1" thickBot="1">
      <c r="A75" s="540" t="s">
        <v>398</v>
      </c>
      <c r="B75" s="422" t="s">
        <v>399</v>
      </c>
      <c r="C75" s="413"/>
      <c r="D75" s="413"/>
      <c r="E75" s="396"/>
    </row>
    <row r="76" spans="1:5" s="555" customFormat="1" ht="12" customHeight="1" thickBot="1">
      <c r="A76" s="541" t="s">
        <v>400</v>
      </c>
      <c r="B76" s="399" t="s">
        <v>401</v>
      </c>
      <c r="C76" s="409">
        <f>SUM(C77:C79)</f>
        <v>0</v>
      </c>
      <c r="D76" s="409">
        <f>SUM(D77:D79)</f>
        <v>0</v>
      </c>
      <c r="E76" s="392">
        <f>SUM(E77:E79)</f>
        <v>0</v>
      </c>
    </row>
    <row r="77" spans="1:5" s="555" customFormat="1" ht="12" customHeight="1">
      <c r="A77" s="538" t="s">
        <v>402</v>
      </c>
      <c r="B77" s="420" t="s">
        <v>403</v>
      </c>
      <c r="C77" s="413"/>
      <c r="D77" s="413"/>
      <c r="E77" s="396"/>
    </row>
    <row r="78" spans="1:5" s="555" customFormat="1" ht="12" customHeight="1">
      <c r="A78" s="539" t="s">
        <v>404</v>
      </c>
      <c r="B78" s="421" t="s">
        <v>405</v>
      </c>
      <c r="C78" s="413"/>
      <c r="D78" s="413"/>
      <c r="E78" s="396"/>
    </row>
    <row r="79" spans="1:5" s="555" customFormat="1" ht="12" customHeight="1" thickBot="1">
      <c r="A79" s="540" t="s">
        <v>406</v>
      </c>
      <c r="B79" s="422" t="s">
        <v>407</v>
      </c>
      <c r="C79" s="413"/>
      <c r="D79" s="413"/>
      <c r="E79" s="396"/>
    </row>
    <row r="80" spans="1:5" s="555" customFormat="1" ht="12" customHeight="1" thickBot="1">
      <c r="A80" s="541" t="s">
        <v>408</v>
      </c>
      <c r="B80" s="399" t="s">
        <v>409</v>
      </c>
      <c r="C80" s="409">
        <f>SUM(C81:C84)</f>
        <v>0</v>
      </c>
      <c r="D80" s="409">
        <f>SUM(D81:D84)</f>
        <v>0</v>
      </c>
      <c r="E80" s="392">
        <f>SUM(E81:E84)</f>
        <v>0</v>
      </c>
    </row>
    <row r="81" spans="1:5" s="555" customFormat="1" ht="12" customHeight="1">
      <c r="A81" s="542" t="s">
        <v>410</v>
      </c>
      <c r="B81" s="420" t="s">
        <v>411</v>
      </c>
      <c r="C81" s="413"/>
      <c r="D81" s="413"/>
      <c r="E81" s="396"/>
    </row>
    <row r="82" spans="1:5" s="555" customFormat="1" ht="12" customHeight="1">
      <c r="A82" s="543" t="s">
        <v>412</v>
      </c>
      <c r="B82" s="421" t="s">
        <v>413</v>
      </c>
      <c r="C82" s="413"/>
      <c r="D82" s="413"/>
      <c r="E82" s="396"/>
    </row>
    <row r="83" spans="1:5" s="555" customFormat="1" ht="12" customHeight="1">
      <c r="A83" s="543" t="s">
        <v>414</v>
      </c>
      <c r="B83" s="421" t="s">
        <v>415</v>
      </c>
      <c r="C83" s="413"/>
      <c r="D83" s="413"/>
      <c r="E83" s="396"/>
    </row>
    <row r="84" spans="1:5" s="555" customFormat="1" ht="12" customHeight="1" thickBot="1">
      <c r="A84" s="544" t="s">
        <v>416</v>
      </c>
      <c r="B84" s="422" t="s">
        <v>417</v>
      </c>
      <c r="C84" s="413"/>
      <c r="D84" s="413"/>
      <c r="E84" s="396"/>
    </row>
    <row r="85" spans="1:5" s="555" customFormat="1" ht="12" customHeight="1" thickBot="1">
      <c r="A85" s="541" t="s">
        <v>418</v>
      </c>
      <c r="B85" s="399" t="s">
        <v>419</v>
      </c>
      <c r="C85" s="436"/>
      <c r="D85" s="436"/>
      <c r="E85" s="437"/>
    </row>
    <row r="86" spans="1:5" s="555" customFormat="1" ht="12" customHeight="1" thickBot="1">
      <c r="A86" s="541" t="s">
        <v>420</v>
      </c>
      <c r="B86" s="535" t="s">
        <v>421</v>
      </c>
      <c r="C86" s="415">
        <f>+C64+C68+C73+C76+C80+C85</f>
        <v>1454</v>
      </c>
      <c r="D86" s="415">
        <f>+D64+D68+D73+D76+D80+D85</f>
        <v>1454</v>
      </c>
      <c r="E86" s="428">
        <f>+E64+E68+E73+E76+E80+E85</f>
        <v>1454</v>
      </c>
    </row>
    <row r="87" spans="1:5" s="555" customFormat="1" ht="12" customHeight="1" thickBot="1">
      <c r="A87" s="545" t="s">
        <v>422</v>
      </c>
      <c r="B87" s="536" t="s">
        <v>523</v>
      </c>
      <c r="C87" s="415">
        <f>+C63+C86</f>
        <v>12659</v>
      </c>
      <c r="D87" s="415">
        <f>+D63+D86</f>
        <v>14391</v>
      </c>
      <c r="E87" s="428">
        <f>+E63+E86</f>
        <v>14177</v>
      </c>
    </row>
    <row r="88" spans="1:5" s="555" customFormat="1" ht="15" customHeight="1">
      <c r="A88" s="510"/>
      <c r="B88" s="511"/>
      <c r="C88" s="526"/>
      <c r="D88" s="526"/>
      <c r="E88" s="526"/>
    </row>
    <row r="89" spans="1:5" ht="13.8" thickBot="1">
      <c r="A89" s="512"/>
      <c r="B89" s="513"/>
      <c r="C89" s="527"/>
      <c r="D89" s="527"/>
      <c r="E89" s="527"/>
    </row>
    <row r="90" spans="1:5" s="554" customFormat="1" ht="16.5" customHeight="1" thickBot="1">
      <c r="A90" s="669" t="s">
        <v>44</v>
      </c>
      <c r="B90" s="670"/>
      <c r="C90" s="670"/>
      <c r="D90" s="670"/>
      <c r="E90" s="671"/>
    </row>
    <row r="91" spans="1:5" s="340" customFormat="1" ht="12" customHeight="1" thickBot="1">
      <c r="A91" s="533" t="s">
        <v>6</v>
      </c>
      <c r="B91" s="381" t="s">
        <v>430</v>
      </c>
      <c r="C91" s="517">
        <f>SUM(C92:C96)</f>
        <v>4007</v>
      </c>
      <c r="D91" s="517">
        <f>SUM(D92:D96)</f>
        <v>5824</v>
      </c>
      <c r="E91" s="517">
        <f>SUM(E92:E96)</f>
        <v>4225</v>
      </c>
    </row>
    <row r="92" spans="1:5" ht="12" customHeight="1">
      <c r="A92" s="546" t="s">
        <v>69</v>
      </c>
      <c r="B92" s="367" t="s">
        <v>36</v>
      </c>
      <c r="C92" s="518">
        <v>1618</v>
      </c>
      <c r="D92" s="518">
        <v>3088</v>
      </c>
      <c r="E92" s="518">
        <v>2057</v>
      </c>
    </row>
    <row r="93" spans="1:5" ht="12" customHeight="1">
      <c r="A93" s="539" t="s">
        <v>70</v>
      </c>
      <c r="B93" s="365" t="s">
        <v>129</v>
      </c>
      <c r="C93" s="519">
        <v>280</v>
      </c>
      <c r="D93" s="519">
        <v>520</v>
      </c>
      <c r="E93" s="519">
        <v>325</v>
      </c>
    </row>
    <row r="94" spans="1:5" ht="12" customHeight="1">
      <c r="A94" s="539" t="s">
        <v>71</v>
      </c>
      <c r="B94" s="365" t="s">
        <v>98</v>
      </c>
      <c r="C94" s="521">
        <v>1803</v>
      </c>
      <c r="D94" s="521">
        <v>1803</v>
      </c>
      <c r="E94" s="521">
        <v>1355</v>
      </c>
    </row>
    <row r="95" spans="1:5" ht="12" customHeight="1">
      <c r="A95" s="539" t="s">
        <v>72</v>
      </c>
      <c r="B95" s="368" t="s">
        <v>130</v>
      </c>
      <c r="C95" s="521">
        <v>286</v>
      </c>
      <c r="D95" s="521">
        <v>393</v>
      </c>
      <c r="E95" s="521">
        <v>474</v>
      </c>
    </row>
    <row r="96" spans="1:5" ht="12" customHeight="1">
      <c r="A96" s="539" t="s">
        <v>81</v>
      </c>
      <c r="B96" s="376" t="s">
        <v>131</v>
      </c>
      <c r="C96" s="521">
        <v>20</v>
      </c>
      <c r="D96" s="521">
        <v>20</v>
      </c>
      <c r="E96" s="521">
        <v>14</v>
      </c>
    </row>
    <row r="97" spans="1:5" ht="12" customHeight="1">
      <c r="A97" s="539" t="s">
        <v>73</v>
      </c>
      <c r="B97" s="365" t="s">
        <v>431</v>
      </c>
      <c r="C97" s="521"/>
      <c r="D97" s="521"/>
      <c r="E97" s="521"/>
    </row>
    <row r="98" spans="1:5" ht="12" customHeight="1">
      <c r="A98" s="539" t="s">
        <v>74</v>
      </c>
      <c r="B98" s="388" t="s">
        <v>432</v>
      </c>
      <c r="C98" s="521"/>
      <c r="D98" s="521"/>
      <c r="E98" s="521"/>
    </row>
    <row r="99" spans="1:5" ht="12" customHeight="1">
      <c r="A99" s="539" t="s">
        <v>82</v>
      </c>
      <c r="B99" s="389" t="s">
        <v>433</v>
      </c>
      <c r="C99" s="521"/>
      <c r="D99" s="521"/>
      <c r="E99" s="521"/>
    </row>
    <row r="100" spans="1:5" ht="12" customHeight="1">
      <c r="A100" s="539" t="s">
        <v>83</v>
      </c>
      <c r="B100" s="389" t="s">
        <v>434</v>
      </c>
      <c r="C100" s="521"/>
      <c r="D100" s="521"/>
      <c r="E100" s="521"/>
    </row>
    <row r="101" spans="1:5" ht="12" customHeight="1">
      <c r="A101" s="539" t="s">
        <v>84</v>
      </c>
      <c r="B101" s="388" t="s">
        <v>435</v>
      </c>
      <c r="C101" s="521"/>
      <c r="D101" s="521"/>
      <c r="E101" s="521"/>
    </row>
    <row r="102" spans="1:5" ht="12" customHeight="1">
      <c r="A102" s="539" t="s">
        <v>85</v>
      </c>
      <c r="B102" s="388" t="s">
        <v>436</v>
      </c>
      <c r="C102" s="521"/>
      <c r="D102" s="521"/>
      <c r="E102" s="521"/>
    </row>
    <row r="103" spans="1:5" ht="12" customHeight="1">
      <c r="A103" s="539" t="s">
        <v>87</v>
      </c>
      <c r="B103" s="389" t="s">
        <v>437</v>
      </c>
      <c r="C103" s="521"/>
      <c r="D103" s="521"/>
      <c r="E103" s="521"/>
    </row>
    <row r="104" spans="1:5" ht="12" customHeight="1">
      <c r="A104" s="547" t="s">
        <v>132</v>
      </c>
      <c r="B104" s="390" t="s">
        <v>438</v>
      </c>
      <c r="C104" s="521"/>
      <c r="D104" s="521"/>
      <c r="E104" s="521"/>
    </row>
    <row r="105" spans="1:5" ht="12" customHeight="1">
      <c r="A105" s="539" t="s">
        <v>439</v>
      </c>
      <c r="B105" s="390" t="s">
        <v>440</v>
      </c>
      <c r="C105" s="521"/>
      <c r="D105" s="521"/>
      <c r="E105" s="521"/>
    </row>
    <row r="106" spans="1:5" s="340" customFormat="1" ht="12" customHeight="1" thickBot="1">
      <c r="A106" s="548" t="s">
        <v>441</v>
      </c>
      <c r="B106" s="391" t="s">
        <v>442</v>
      </c>
      <c r="C106" s="523">
        <v>20</v>
      </c>
      <c r="D106" s="523">
        <v>20</v>
      </c>
      <c r="E106" s="523">
        <v>14</v>
      </c>
    </row>
    <row r="107" spans="1:5" ht="12" customHeight="1" thickBot="1">
      <c r="A107" s="382" t="s">
        <v>7</v>
      </c>
      <c r="B107" s="380" t="s">
        <v>443</v>
      </c>
      <c r="C107" s="403">
        <f>+C108+C110+C112</f>
        <v>1333</v>
      </c>
      <c r="D107" s="403">
        <f>+D108+D110+D112</f>
        <v>4283</v>
      </c>
      <c r="E107" s="403">
        <f>+E108+E110+E112</f>
        <v>3355</v>
      </c>
    </row>
    <row r="108" spans="1:5" ht="12" customHeight="1">
      <c r="A108" s="538" t="s">
        <v>75</v>
      </c>
      <c r="B108" s="365" t="s">
        <v>151</v>
      </c>
      <c r="C108" s="520">
        <v>217</v>
      </c>
      <c r="D108" s="520">
        <v>217</v>
      </c>
      <c r="E108" s="520">
        <v>155</v>
      </c>
    </row>
    <row r="109" spans="1:5" ht="12" customHeight="1">
      <c r="A109" s="538" t="s">
        <v>76</v>
      </c>
      <c r="B109" s="369" t="s">
        <v>444</v>
      </c>
      <c r="C109" s="520"/>
      <c r="D109" s="520"/>
      <c r="E109" s="520"/>
    </row>
    <row r="110" spans="1:5" ht="12" customHeight="1">
      <c r="A110" s="538" t="s">
        <v>77</v>
      </c>
      <c r="B110" s="369" t="s">
        <v>133</v>
      </c>
      <c r="C110" s="519">
        <v>1116</v>
      </c>
      <c r="D110" s="519">
        <v>4066</v>
      </c>
      <c r="E110" s="519">
        <v>3200</v>
      </c>
    </row>
    <row r="111" spans="1:5" ht="12" customHeight="1">
      <c r="A111" s="538" t="s">
        <v>78</v>
      </c>
      <c r="B111" s="369" t="s">
        <v>445</v>
      </c>
      <c r="C111" s="393"/>
      <c r="D111" s="393"/>
      <c r="E111" s="393"/>
    </row>
    <row r="112" spans="1:5" ht="12" customHeight="1">
      <c r="A112" s="538" t="s">
        <v>79</v>
      </c>
      <c r="B112" s="401" t="s">
        <v>154</v>
      </c>
      <c r="C112" s="393"/>
      <c r="D112" s="393"/>
      <c r="E112" s="393"/>
    </row>
    <row r="113" spans="1:5" ht="12" customHeight="1">
      <c r="A113" s="538" t="s">
        <v>86</v>
      </c>
      <c r="B113" s="400" t="s">
        <v>446</v>
      </c>
      <c r="C113" s="393"/>
      <c r="D113" s="393"/>
      <c r="E113" s="393"/>
    </row>
    <row r="114" spans="1:5" ht="12" customHeight="1">
      <c r="A114" s="538" t="s">
        <v>88</v>
      </c>
      <c r="B114" s="416" t="s">
        <v>447</v>
      </c>
      <c r="C114" s="393"/>
      <c r="D114" s="393"/>
      <c r="E114" s="393"/>
    </row>
    <row r="115" spans="1:5" ht="12" customHeight="1">
      <c r="A115" s="538" t="s">
        <v>134</v>
      </c>
      <c r="B115" s="389" t="s">
        <v>434</v>
      </c>
      <c r="C115" s="393"/>
      <c r="D115" s="393"/>
      <c r="E115" s="393"/>
    </row>
    <row r="116" spans="1:5" ht="12" customHeight="1">
      <c r="A116" s="538" t="s">
        <v>135</v>
      </c>
      <c r="B116" s="389" t="s">
        <v>448</v>
      </c>
      <c r="C116" s="393"/>
      <c r="D116" s="393"/>
      <c r="E116" s="393"/>
    </row>
    <row r="117" spans="1:5" ht="12" customHeight="1">
      <c r="A117" s="538" t="s">
        <v>136</v>
      </c>
      <c r="B117" s="389" t="s">
        <v>449</v>
      </c>
      <c r="C117" s="393"/>
      <c r="D117" s="393"/>
      <c r="E117" s="393"/>
    </row>
    <row r="118" spans="1:5" ht="12" customHeight="1">
      <c r="A118" s="538" t="s">
        <v>450</v>
      </c>
      <c r="B118" s="389" t="s">
        <v>437</v>
      </c>
      <c r="C118" s="393"/>
      <c r="D118" s="393"/>
      <c r="E118" s="393"/>
    </row>
    <row r="119" spans="1:5" ht="12" customHeight="1">
      <c r="A119" s="538" t="s">
        <v>451</v>
      </c>
      <c r="B119" s="389" t="s">
        <v>452</v>
      </c>
      <c r="C119" s="393"/>
      <c r="D119" s="393"/>
      <c r="E119" s="393"/>
    </row>
    <row r="120" spans="1:5" ht="12" customHeight="1" thickBot="1">
      <c r="A120" s="547" t="s">
        <v>453</v>
      </c>
      <c r="B120" s="389" t="s">
        <v>454</v>
      </c>
      <c r="C120" s="395"/>
      <c r="D120" s="395"/>
      <c r="E120" s="395"/>
    </row>
    <row r="121" spans="1:5" ht="12" customHeight="1" thickBot="1">
      <c r="A121" s="382" t="s">
        <v>8</v>
      </c>
      <c r="B121" s="385" t="s">
        <v>455</v>
      </c>
      <c r="C121" s="403">
        <f>+C122+C123</f>
        <v>7319</v>
      </c>
      <c r="D121" s="403">
        <f>+D122+D123</f>
        <v>6795</v>
      </c>
      <c r="E121" s="403">
        <f>+E122+E123</f>
        <v>0</v>
      </c>
    </row>
    <row r="122" spans="1:5" ht="12" customHeight="1">
      <c r="A122" s="538" t="s">
        <v>58</v>
      </c>
      <c r="B122" s="366" t="s">
        <v>45</v>
      </c>
      <c r="C122" s="520"/>
      <c r="D122" s="520"/>
      <c r="E122" s="520"/>
    </row>
    <row r="123" spans="1:5" ht="12" customHeight="1" thickBot="1">
      <c r="A123" s="540" t="s">
        <v>59</v>
      </c>
      <c r="B123" s="369" t="s">
        <v>46</v>
      </c>
      <c r="C123" s="521">
        <v>7319</v>
      </c>
      <c r="D123" s="521">
        <v>6795</v>
      </c>
      <c r="E123" s="521"/>
    </row>
    <row r="124" spans="1:5" ht="12" customHeight="1" thickBot="1">
      <c r="A124" s="382" t="s">
        <v>9</v>
      </c>
      <c r="B124" s="385" t="s">
        <v>456</v>
      </c>
      <c r="C124" s="403">
        <f>+C91+C107+C121</f>
        <v>12659</v>
      </c>
      <c r="D124" s="403">
        <f>+D91+D107+D121</f>
        <v>16902</v>
      </c>
      <c r="E124" s="403">
        <f>+E91+E107+E121</f>
        <v>7580</v>
      </c>
    </row>
    <row r="125" spans="1:5" ht="12" customHeight="1" thickBot="1">
      <c r="A125" s="382" t="s">
        <v>10</v>
      </c>
      <c r="B125" s="385" t="s">
        <v>525</v>
      </c>
      <c r="C125" s="403">
        <f>+C126+C127+C128</f>
        <v>0</v>
      </c>
      <c r="D125" s="403">
        <f>+D126+D127+D128</f>
        <v>0</v>
      </c>
      <c r="E125" s="403">
        <f>+E126+E127+E128</f>
        <v>0</v>
      </c>
    </row>
    <row r="126" spans="1:5" ht="12" customHeight="1">
      <c r="A126" s="538" t="s">
        <v>62</v>
      </c>
      <c r="B126" s="366" t="s">
        <v>458</v>
      </c>
      <c r="C126" s="393"/>
      <c r="D126" s="393"/>
      <c r="E126" s="393"/>
    </row>
    <row r="127" spans="1:5" ht="12" customHeight="1">
      <c r="A127" s="538" t="s">
        <v>63</v>
      </c>
      <c r="B127" s="366" t="s">
        <v>459</v>
      </c>
      <c r="C127" s="393"/>
      <c r="D127" s="393"/>
      <c r="E127" s="393"/>
    </row>
    <row r="128" spans="1:5" ht="12" customHeight="1" thickBot="1">
      <c r="A128" s="547" t="s">
        <v>64</v>
      </c>
      <c r="B128" s="364" t="s">
        <v>460</v>
      </c>
      <c r="C128" s="393"/>
      <c r="D128" s="393"/>
      <c r="E128" s="393"/>
    </row>
    <row r="129" spans="1:11" ht="12" customHeight="1" thickBot="1">
      <c r="A129" s="382" t="s">
        <v>11</v>
      </c>
      <c r="B129" s="385" t="s">
        <v>461</v>
      </c>
      <c r="C129" s="403">
        <f>+C130+C131+C132+C133</f>
        <v>0</v>
      </c>
      <c r="D129" s="403">
        <f>+D130+D131+D132+D133</f>
        <v>0</v>
      </c>
      <c r="E129" s="403">
        <f>+E130+E131+E132+E133</f>
        <v>0</v>
      </c>
    </row>
    <row r="130" spans="1:11" ht="12" customHeight="1">
      <c r="A130" s="538" t="s">
        <v>65</v>
      </c>
      <c r="B130" s="366" t="s">
        <v>462</v>
      </c>
      <c r="C130" s="393"/>
      <c r="D130" s="393"/>
      <c r="E130" s="393"/>
    </row>
    <row r="131" spans="1:11" ht="12" customHeight="1">
      <c r="A131" s="538" t="s">
        <v>66</v>
      </c>
      <c r="B131" s="366" t="s">
        <v>463</v>
      </c>
      <c r="C131" s="393"/>
      <c r="D131" s="393"/>
      <c r="E131" s="393"/>
    </row>
    <row r="132" spans="1:11" ht="12" customHeight="1">
      <c r="A132" s="538" t="s">
        <v>358</v>
      </c>
      <c r="B132" s="366" t="s">
        <v>464</v>
      </c>
      <c r="C132" s="393"/>
      <c r="D132" s="393"/>
      <c r="E132" s="393"/>
    </row>
    <row r="133" spans="1:11" s="340" customFormat="1" ht="12" customHeight="1" thickBot="1">
      <c r="A133" s="547" t="s">
        <v>360</v>
      </c>
      <c r="B133" s="364" t="s">
        <v>465</v>
      </c>
      <c r="C133" s="393"/>
      <c r="D133" s="393"/>
      <c r="E133" s="393"/>
    </row>
    <row r="134" spans="1:11" ht="13.8" thickBot="1">
      <c r="A134" s="382" t="s">
        <v>12</v>
      </c>
      <c r="B134" s="385" t="s">
        <v>623</v>
      </c>
      <c r="C134" s="522">
        <f>+C135+C136+C138+C139+C137</f>
        <v>0</v>
      </c>
      <c r="D134" s="522">
        <f>+D135+D136+D138+D139+D137</f>
        <v>0</v>
      </c>
      <c r="E134" s="522">
        <f>+E135+E136+E138+E139+E137</f>
        <v>0</v>
      </c>
      <c r="K134" s="501"/>
    </row>
    <row r="135" spans="1:11">
      <c r="A135" s="538" t="s">
        <v>67</v>
      </c>
      <c r="B135" s="366" t="s">
        <v>467</v>
      </c>
      <c r="C135" s="393"/>
      <c r="D135" s="393"/>
      <c r="E135" s="393"/>
    </row>
    <row r="136" spans="1:11" ht="12" customHeight="1">
      <c r="A136" s="538" t="s">
        <v>68</v>
      </c>
      <c r="B136" s="366" t="s">
        <v>468</v>
      </c>
      <c r="C136" s="393"/>
      <c r="D136" s="393"/>
      <c r="E136" s="393"/>
    </row>
    <row r="137" spans="1:11" ht="12" customHeight="1">
      <c r="A137" s="538" t="s">
        <v>367</v>
      </c>
      <c r="B137" s="366" t="s">
        <v>622</v>
      </c>
      <c r="C137" s="393"/>
      <c r="D137" s="393"/>
      <c r="E137" s="393"/>
    </row>
    <row r="138" spans="1:11" s="340" customFormat="1" ht="12" customHeight="1">
      <c r="A138" s="538" t="s">
        <v>369</v>
      </c>
      <c r="B138" s="366" t="s">
        <v>469</v>
      </c>
      <c r="C138" s="393"/>
      <c r="D138" s="393"/>
      <c r="E138" s="393"/>
    </row>
    <row r="139" spans="1:11" s="340" customFormat="1" ht="12" customHeight="1" thickBot="1">
      <c r="A139" s="547" t="s">
        <v>621</v>
      </c>
      <c r="B139" s="364" t="s">
        <v>470</v>
      </c>
      <c r="C139" s="393"/>
      <c r="D139" s="393"/>
      <c r="E139" s="393"/>
    </row>
    <row r="140" spans="1:11" s="340" customFormat="1" ht="12" customHeight="1" thickBot="1">
      <c r="A140" s="382" t="s">
        <v>13</v>
      </c>
      <c r="B140" s="385" t="s">
        <v>526</v>
      </c>
      <c r="C140" s="524">
        <f>+C141+C142+C143+C144</f>
        <v>0</v>
      </c>
      <c r="D140" s="524">
        <f>+D141+D142+D143+D144</f>
        <v>0</v>
      </c>
      <c r="E140" s="524">
        <f>+E141+E142+E143+E144</f>
        <v>0</v>
      </c>
    </row>
    <row r="141" spans="1:11" s="340" customFormat="1" ht="12" customHeight="1">
      <c r="A141" s="538" t="s">
        <v>127</v>
      </c>
      <c r="B141" s="366" t="s">
        <v>472</v>
      </c>
      <c r="C141" s="393"/>
      <c r="D141" s="393"/>
      <c r="E141" s="393"/>
    </row>
    <row r="142" spans="1:11" s="340" customFormat="1" ht="12" customHeight="1">
      <c r="A142" s="538" t="s">
        <v>128</v>
      </c>
      <c r="B142" s="366" t="s">
        <v>473</v>
      </c>
      <c r="C142" s="393"/>
      <c r="D142" s="393"/>
      <c r="E142" s="393"/>
    </row>
    <row r="143" spans="1:11" s="340" customFormat="1" ht="12" customHeight="1">
      <c r="A143" s="538" t="s">
        <v>153</v>
      </c>
      <c r="B143" s="366" t="s">
        <v>474</v>
      </c>
      <c r="C143" s="393"/>
      <c r="D143" s="393"/>
      <c r="E143" s="393"/>
    </row>
    <row r="144" spans="1:11" ht="12.75" customHeight="1" thickBot="1">
      <c r="A144" s="538" t="s">
        <v>375</v>
      </c>
      <c r="B144" s="366" t="s">
        <v>475</v>
      </c>
      <c r="C144" s="393"/>
      <c r="D144" s="393"/>
      <c r="E144" s="393"/>
    </row>
    <row r="145" spans="1:5" ht="12" customHeight="1" thickBot="1">
      <c r="A145" s="382" t="s">
        <v>14</v>
      </c>
      <c r="B145" s="385" t="s">
        <v>476</v>
      </c>
      <c r="C145" s="537">
        <f>+C125+C129+C134+C140</f>
        <v>0</v>
      </c>
      <c r="D145" s="537">
        <f>+D125+D129+D134+D140</f>
        <v>0</v>
      </c>
      <c r="E145" s="537">
        <f>+E125+E129+E134+E140</f>
        <v>0</v>
      </c>
    </row>
    <row r="146" spans="1:5" ht="15" customHeight="1" thickBot="1">
      <c r="A146" s="549" t="s">
        <v>15</v>
      </c>
      <c r="B146" s="405" t="s">
        <v>477</v>
      </c>
      <c r="C146" s="537">
        <f>+C124+C145</f>
        <v>12659</v>
      </c>
      <c r="D146" s="537">
        <f>+D124+D145</f>
        <v>16902</v>
      </c>
      <c r="E146" s="537">
        <f>+E124+E145</f>
        <v>7580</v>
      </c>
    </row>
    <row r="147" spans="1:5" ht="13.8" thickBot="1">
      <c r="A147" s="42"/>
      <c r="B147" s="43"/>
      <c r="C147" s="44"/>
      <c r="D147" s="44"/>
      <c r="E147" s="44"/>
    </row>
    <row r="148" spans="1:5" ht="15" customHeight="1" thickBot="1">
      <c r="A148" s="514" t="s">
        <v>624</v>
      </c>
      <c r="B148" s="515"/>
      <c r="C148" s="110"/>
      <c r="D148" s="111"/>
      <c r="E148" s="108">
        <v>1</v>
      </c>
    </row>
    <row r="149" spans="1:5" ht="14.25" customHeight="1" thickBot="1">
      <c r="A149" s="514" t="s">
        <v>143</v>
      </c>
      <c r="B149" s="515"/>
      <c r="C149" s="110"/>
      <c r="D149" s="111"/>
      <c r="E149" s="108">
        <v>1</v>
      </c>
    </row>
  </sheetData>
  <sheetProtection formatCells="0"/>
  <mergeCells count="4">
    <mergeCell ref="B2:D2"/>
    <mergeCell ref="B3:D3"/>
    <mergeCell ref="A7:E7"/>
    <mergeCell ref="A90:E90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&amp;CNemesládony Község Önkormányzata</oddHeader>
  </headerFooter>
  <rowBreaks count="1" manualBreakCount="1"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zoomScaleNormal="100" workbookViewId="0">
      <selection activeCell="E11" sqref="E11"/>
    </sheetView>
  </sheetViews>
  <sheetFormatPr defaultColWidth="9.33203125" defaultRowHeight="13.2"/>
  <cols>
    <col min="1" max="1" width="7" style="338" customWidth="1"/>
    <col min="2" max="2" width="32" style="33" customWidth="1"/>
    <col min="3" max="3" width="12.44140625" style="33" customWidth="1"/>
    <col min="4" max="6" width="11.77734375" style="33" customWidth="1"/>
    <col min="7" max="7" width="12.77734375" style="33" customWidth="1"/>
    <col min="8" max="16384" width="9.33203125" style="33"/>
  </cols>
  <sheetData>
    <row r="1" spans="1:7" ht="14.4" thickBot="1">
      <c r="G1" s="40" t="s">
        <v>49</v>
      </c>
    </row>
    <row r="2" spans="1:7" ht="17.25" customHeight="1" thickBot="1">
      <c r="A2" s="684" t="s">
        <v>4</v>
      </c>
      <c r="B2" s="678" t="s">
        <v>307</v>
      </c>
      <c r="C2" s="678" t="s">
        <v>628</v>
      </c>
      <c r="D2" s="678" t="s">
        <v>669</v>
      </c>
      <c r="E2" s="680" t="s">
        <v>629</v>
      </c>
      <c r="F2" s="680"/>
      <c r="G2" s="681"/>
    </row>
    <row r="3" spans="1:7" s="339" customFormat="1" ht="57.75" customHeight="1" thickBot="1">
      <c r="A3" s="685"/>
      <c r="B3" s="679"/>
      <c r="C3" s="679"/>
      <c r="D3" s="679"/>
      <c r="E3" s="31" t="s">
        <v>630</v>
      </c>
      <c r="F3" s="31" t="s">
        <v>631</v>
      </c>
      <c r="G3" s="627" t="s">
        <v>632</v>
      </c>
    </row>
    <row r="4" spans="1:7" s="340" customFormat="1" ht="15" customHeight="1" thickBot="1">
      <c r="A4" s="502" t="s">
        <v>424</v>
      </c>
      <c r="B4" s="503" t="s">
        <v>425</v>
      </c>
      <c r="C4" s="503" t="s">
        <v>426</v>
      </c>
      <c r="D4" s="503" t="s">
        <v>427</v>
      </c>
      <c r="E4" s="503" t="s">
        <v>670</v>
      </c>
      <c r="F4" s="503" t="s">
        <v>505</v>
      </c>
      <c r="G4" s="558" t="s">
        <v>506</v>
      </c>
    </row>
    <row r="5" spans="1:7" ht="15" customHeight="1">
      <c r="A5" s="341" t="s">
        <v>6</v>
      </c>
      <c r="B5" s="342"/>
      <c r="C5" s="343"/>
      <c r="D5" s="343"/>
      <c r="E5" s="344">
        <f>C5+D5</f>
        <v>0</v>
      </c>
      <c r="F5" s="343"/>
      <c r="G5" s="345"/>
    </row>
    <row r="6" spans="1:7" ht="15" customHeight="1">
      <c r="A6" s="346" t="s">
        <v>7</v>
      </c>
      <c r="B6" s="347"/>
      <c r="C6" s="2"/>
      <c r="D6" s="2"/>
      <c r="E6" s="344">
        <f t="shared" ref="E6:E35" si="0">C6+D6</f>
        <v>0</v>
      </c>
      <c r="F6" s="2"/>
      <c r="G6" s="177"/>
    </row>
    <row r="7" spans="1:7" ht="15" customHeight="1">
      <c r="A7" s="346" t="s">
        <v>8</v>
      </c>
      <c r="B7" s="347"/>
      <c r="C7" s="2"/>
      <c r="D7" s="2"/>
      <c r="E7" s="344">
        <f t="shared" si="0"/>
        <v>0</v>
      </c>
      <c r="F7" s="2"/>
      <c r="G7" s="177"/>
    </row>
    <row r="8" spans="1:7" ht="15" customHeight="1">
      <c r="A8" s="346" t="s">
        <v>9</v>
      </c>
      <c r="B8" s="347"/>
      <c r="C8" s="2"/>
      <c r="D8" s="2"/>
      <c r="E8" s="344">
        <f t="shared" si="0"/>
        <v>0</v>
      </c>
      <c r="F8" s="2"/>
      <c r="G8" s="177"/>
    </row>
    <row r="9" spans="1:7" ht="15" customHeight="1">
      <c r="A9" s="346" t="s">
        <v>10</v>
      </c>
      <c r="B9" s="347"/>
      <c r="C9" s="2"/>
      <c r="D9" s="2"/>
      <c r="E9" s="344">
        <f t="shared" si="0"/>
        <v>0</v>
      </c>
      <c r="F9" s="2"/>
      <c r="G9" s="177"/>
    </row>
    <row r="10" spans="1:7" ht="15" customHeight="1">
      <c r="A10" s="346" t="s">
        <v>11</v>
      </c>
      <c r="B10" s="347"/>
      <c r="C10" s="2"/>
      <c r="D10" s="2"/>
      <c r="E10" s="344">
        <f t="shared" si="0"/>
        <v>0</v>
      </c>
      <c r="F10" s="2"/>
      <c r="G10" s="177"/>
    </row>
    <row r="11" spans="1:7" ht="15" customHeight="1">
      <c r="A11" s="346" t="s">
        <v>12</v>
      </c>
      <c r="B11" s="347"/>
      <c r="C11" s="2"/>
      <c r="D11" s="2"/>
      <c r="E11" s="344">
        <f t="shared" si="0"/>
        <v>0</v>
      </c>
      <c r="F11" s="2"/>
      <c r="G11" s="177"/>
    </row>
    <row r="12" spans="1:7" ht="15" customHeight="1">
      <c r="A12" s="346" t="s">
        <v>13</v>
      </c>
      <c r="B12" s="347"/>
      <c r="C12" s="2"/>
      <c r="D12" s="2"/>
      <c r="E12" s="344">
        <f t="shared" si="0"/>
        <v>0</v>
      </c>
      <c r="F12" s="2"/>
      <c r="G12" s="177"/>
    </row>
    <row r="13" spans="1:7" ht="15" customHeight="1">
      <c r="A13" s="346" t="s">
        <v>14</v>
      </c>
      <c r="B13" s="347"/>
      <c r="C13" s="2"/>
      <c r="D13" s="2"/>
      <c r="E13" s="344">
        <f t="shared" si="0"/>
        <v>0</v>
      </c>
      <c r="F13" s="2"/>
      <c r="G13" s="177"/>
    </row>
    <row r="14" spans="1:7" ht="15" customHeight="1">
      <c r="A14" s="346" t="s">
        <v>15</v>
      </c>
      <c r="B14" s="347"/>
      <c r="C14" s="2"/>
      <c r="D14" s="2"/>
      <c r="E14" s="344">
        <f t="shared" si="0"/>
        <v>0</v>
      </c>
      <c r="F14" s="2"/>
      <c r="G14" s="177"/>
    </row>
    <row r="15" spans="1:7" ht="15" customHeight="1">
      <c r="A15" s="346" t="s">
        <v>16</v>
      </c>
      <c r="B15" s="347"/>
      <c r="C15" s="2"/>
      <c r="D15" s="2"/>
      <c r="E15" s="344">
        <f t="shared" si="0"/>
        <v>0</v>
      </c>
      <c r="F15" s="2"/>
      <c r="G15" s="177"/>
    </row>
    <row r="16" spans="1:7" ht="15" customHeight="1">
      <c r="A16" s="346" t="s">
        <v>17</v>
      </c>
      <c r="B16" s="347"/>
      <c r="C16" s="2"/>
      <c r="D16" s="2"/>
      <c r="E16" s="344">
        <f t="shared" si="0"/>
        <v>0</v>
      </c>
      <c r="F16" s="2"/>
      <c r="G16" s="177"/>
    </row>
    <row r="17" spans="1:7" ht="15" customHeight="1">
      <c r="A17" s="346" t="s">
        <v>18</v>
      </c>
      <c r="B17" s="347"/>
      <c r="C17" s="2"/>
      <c r="D17" s="2"/>
      <c r="E17" s="344">
        <f t="shared" si="0"/>
        <v>0</v>
      </c>
      <c r="F17" s="2"/>
      <c r="G17" s="177"/>
    </row>
    <row r="18" spans="1:7" ht="15" customHeight="1">
      <c r="A18" s="346" t="s">
        <v>19</v>
      </c>
      <c r="B18" s="347"/>
      <c r="C18" s="2"/>
      <c r="D18" s="2"/>
      <c r="E18" s="344">
        <f t="shared" si="0"/>
        <v>0</v>
      </c>
      <c r="F18" s="2"/>
      <c r="G18" s="177"/>
    </row>
    <row r="19" spans="1:7" ht="15" customHeight="1">
      <c r="A19" s="346" t="s">
        <v>20</v>
      </c>
      <c r="B19" s="347"/>
      <c r="C19" s="2"/>
      <c r="D19" s="2"/>
      <c r="E19" s="344">
        <f t="shared" si="0"/>
        <v>0</v>
      </c>
      <c r="F19" s="2"/>
      <c r="G19" s="177"/>
    </row>
    <row r="20" spans="1:7" ht="15" customHeight="1">
      <c r="A20" s="346" t="s">
        <v>21</v>
      </c>
      <c r="B20" s="347"/>
      <c r="C20" s="2"/>
      <c r="D20" s="2"/>
      <c r="E20" s="344">
        <f t="shared" si="0"/>
        <v>0</v>
      </c>
      <c r="F20" s="2"/>
      <c r="G20" s="177"/>
    </row>
    <row r="21" spans="1:7" ht="15" customHeight="1">
      <c r="A21" s="346" t="s">
        <v>22</v>
      </c>
      <c r="B21" s="347"/>
      <c r="C21" s="2"/>
      <c r="D21" s="2"/>
      <c r="E21" s="344">
        <f t="shared" si="0"/>
        <v>0</v>
      </c>
      <c r="F21" s="2"/>
      <c r="G21" s="177"/>
    </row>
    <row r="22" spans="1:7" ht="15" customHeight="1">
      <c r="A22" s="346" t="s">
        <v>23</v>
      </c>
      <c r="B22" s="347"/>
      <c r="C22" s="2"/>
      <c r="D22" s="2"/>
      <c r="E22" s="344">
        <f t="shared" si="0"/>
        <v>0</v>
      </c>
      <c r="F22" s="2"/>
      <c r="G22" s="177"/>
    </row>
    <row r="23" spans="1:7" ht="15" customHeight="1">
      <c r="A23" s="346" t="s">
        <v>24</v>
      </c>
      <c r="B23" s="347"/>
      <c r="C23" s="2"/>
      <c r="D23" s="2"/>
      <c r="E23" s="344">
        <f t="shared" si="0"/>
        <v>0</v>
      </c>
      <c r="F23" s="2"/>
      <c r="G23" s="177"/>
    </row>
    <row r="24" spans="1:7" ht="15" customHeight="1">
      <c r="A24" s="346" t="s">
        <v>25</v>
      </c>
      <c r="B24" s="347"/>
      <c r="C24" s="2"/>
      <c r="D24" s="2"/>
      <c r="E24" s="344">
        <f t="shared" si="0"/>
        <v>0</v>
      </c>
      <c r="F24" s="2"/>
      <c r="G24" s="177"/>
    </row>
    <row r="25" spans="1:7" ht="15" customHeight="1">
      <c r="A25" s="346" t="s">
        <v>26</v>
      </c>
      <c r="B25" s="347"/>
      <c r="C25" s="2"/>
      <c r="D25" s="2"/>
      <c r="E25" s="344">
        <f t="shared" si="0"/>
        <v>0</v>
      </c>
      <c r="F25" s="2"/>
      <c r="G25" s="177"/>
    </row>
    <row r="26" spans="1:7" ht="15" customHeight="1">
      <c r="A26" s="346" t="s">
        <v>27</v>
      </c>
      <c r="B26" s="347"/>
      <c r="C26" s="2"/>
      <c r="D26" s="2"/>
      <c r="E26" s="344">
        <f t="shared" si="0"/>
        <v>0</v>
      </c>
      <c r="F26" s="2"/>
      <c r="G26" s="177"/>
    </row>
    <row r="27" spans="1:7" ht="15" customHeight="1">
      <c r="A27" s="346" t="s">
        <v>28</v>
      </c>
      <c r="B27" s="347"/>
      <c r="C27" s="2"/>
      <c r="D27" s="2"/>
      <c r="E27" s="344">
        <f t="shared" si="0"/>
        <v>0</v>
      </c>
      <c r="F27" s="2"/>
      <c r="G27" s="177"/>
    </row>
    <row r="28" spans="1:7" ht="15" customHeight="1">
      <c r="A28" s="346" t="s">
        <v>29</v>
      </c>
      <c r="B28" s="347"/>
      <c r="C28" s="2"/>
      <c r="D28" s="2"/>
      <c r="E28" s="344">
        <f t="shared" si="0"/>
        <v>0</v>
      </c>
      <c r="F28" s="2"/>
      <c r="G28" s="177"/>
    </row>
    <row r="29" spans="1:7" ht="15" customHeight="1">
      <c r="A29" s="346" t="s">
        <v>30</v>
      </c>
      <c r="B29" s="347"/>
      <c r="C29" s="2"/>
      <c r="D29" s="2"/>
      <c r="E29" s="344">
        <f t="shared" si="0"/>
        <v>0</v>
      </c>
      <c r="F29" s="2"/>
      <c r="G29" s="177"/>
    </row>
    <row r="30" spans="1:7" ht="15" customHeight="1">
      <c r="A30" s="346" t="s">
        <v>31</v>
      </c>
      <c r="B30" s="347"/>
      <c r="C30" s="2"/>
      <c r="D30" s="2"/>
      <c r="E30" s="344"/>
      <c r="F30" s="2"/>
      <c r="G30" s="177"/>
    </row>
    <row r="31" spans="1:7" ht="15" customHeight="1">
      <c r="A31" s="346" t="s">
        <v>32</v>
      </c>
      <c r="B31" s="347"/>
      <c r="C31" s="2"/>
      <c r="D31" s="2"/>
      <c r="E31" s="344">
        <f t="shared" si="0"/>
        <v>0</v>
      </c>
      <c r="F31" s="2"/>
      <c r="G31" s="177"/>
    </row>
    <row r="32" spans="1:7" ht="15" customHeight="1">
      <c r="A32" s="346" t="s">
        <v>33</v>
      </c>
      <c r="B32" s="347"/>
      <c r="C32" s="2"/>
      <c r="D32" s="2"/>
      <c r="E32" s="344">
        <f t="shared" si="0"/>
        <v>0</v>
      </c>
      <c r="F32" s="2"/>
      <c r="G32" s="177"/>
    </row>
    <row r="33" spans="1:7" ht="15" customHeight="1">
      <c r="A33" s="346" t="s">
        <v>34</v>
      </c>
      <c r="B33" s="347"/>
      <c r="C33" s="2"/>
      <c r="D33" s="2"/>
      <c r="E33" s="344">
        <f t="shared" si="0"/>
        <v>0</v>
      </c>
      <c r="F33" s="2"/>
      <c r="G33" s="177"/>
    </row>
    <row r="34" spans="1:7" ht="15" customHeight="1">
      <c r="A34" s="346" t="s">
        <v>89</v>
      </c>
      <c r="B34" s="347"/>
      <c r="C34" s="2"/>
      <c r="D34" s="2"/>
      <c r="E34" s="344">
        <f t="shared" si="0"/>
        <v>0</v>
      </c>
      <c r="F34" s="2"/>
      <c r="G34" s="177"/>
    </row>
    <row r="35" spans="1:7" ht="15" customHeight="1" thickBot="1">
      <c r="A35" s="346" t="s">
        <v>183</v>
      </c>
      <c r="B35" s="348"/>
      <c r="C35" s="3"/>
      <c r="D35" s="3"/>
      <c r="E35" s="344">
        <f t="shared" si="0"/>
        <v>0</v>
      </c>
      <c r="F35" s="3"/>
      <c r="G35" s="349"/>
    </row>
    <row r="36" spans="1:7" ht="15" customHeight="1" thickBot="1">
      <c r="A36" s="682" t="s">
        <v>39</v>
      </c>
      <c r="B36" s="683"/>
      <c r="C36" s="15">
        <f>SUM(C5:C35)</f>
        <v>0</v>
      </c>
      <c r="D36" s="15">
        <f>SUM(D5:D35)</f>
        <v>0</v>
      </c>
      <c r="E36" s="15">
        <f>SUM(E5:E35)</f>
        <v>0</v>
      </c>
      <c r="F36" s="15">
        <f>SUM(F5:F35)</f>
        <v>0</v>
      </c>
      <c r="G36" s="16">
        <f>SUM(G5:G35)</f>
        <v>0</v>
      </c>
    </row>
  </sheetData>
  <mergeCells count="6">
    <mergeCell ref="D2:D3"/>
    <mergeCell ref="E2:G2"/>
    <mergeCell ref="A36:B36"/>
    <mergeCell ref="A2:A3"/>
    <mergeCell ref="B2:B3"/>
    <mergeCell ref="C2:C3"/>
  </mergeCells>
  <phoneticPr fontId="26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PÉNZMARADVÁNY  ALAKULÁSA&amp;R&amp;"Times New Roman CE,Félkövér dőlt"&amp;12 7. melléklet a 4/2015. (V.28.) önkormányzati rendelethez&amp;"Times New Roman CE,Dőlt"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7"/>
  <sheetViews>
    <sheetView view="pageLayout" topLeftCell="B1" zoomScaleNormal="120" zoomScaleSheetLayoutView="100" workbookViewId="0">
      <selection activeCell="F2" sqref="F2"/>
    </sheetView>
  </sheetViews>
  <sheetFormatPr defaultColWidth="9.33203125" defaultRowHeight="15.6"/>
  <cols>
    <col min="1" max="1" width="9" style="406" customWidth="1"/>
    <col min="2" max="2" width="64.77734375" style="406" customWidth="1"/>
    <col min="3" max="3" width="17.33203125" style="406" customWidth="1"/>
    <col min="4" max="5" width="17.33203125" style="407" customWidth="1"/>
    <col min="6" max="16384" width="9.33203125" style="417"/>
  </cols>
  <sheetData>
    <row r="1" spans="1:5" ht="15.9" customHeight="1">
      <c r="A1" s="629" t="s">
        <v>3</v>
      </c>
      <c r="B1" s="629"/>
      <c r="C1" s="629"/>
      <c r="D1" s="629"/>
      <c r="E1" s="629"/>
    </row>
    <row r="2" spans="1:5" ht="15.9" customHeight="1" thickBot="1">
      <c r="A2" s="45" t="s">
        <v>108</v>
      </c>
      <c r="B2" s="45"/>
      <c r="C2" s="45"/>
      <c r="D2" s="404"/>
      <c r="E2" s="404" t="s">
        <v>152</v>
      </c>
    </row>
    <row r="3" spans="1:5" ht="15.9" customHeight="1">
      <c r="A3" s="630" t="s">
        <v>57</v>
      </c>
      <c r="B3" s="632" t="s">
        <v>5</v>
      </c>
      <c r="C3" s="686" t="s">
        <v>689</v>
      </c>
      <c r="D3" s="634" t="s">
        <v>674</v>
      </c>
      <c r="E3" s="635"/>
    </row>
    <row r="4" spans="1:5" ht="38.1" customHeight="1" thickBot="1">
      <c r="A4" s="631"/>
      <c r="B4" s="633"/>
      <c r="C4" s="687"/>
      <c r="D4" s="47" t="s">
        <v>179</v>
      </c>
      <c r="E4" s="48" t="s">
        <v>180</v>
      </c>
    </row>
    <row r="5" spans="1:5" s="418" customFormat="1" ht="12" customHeight="1" thickBot="1">
      <c r="A5" s="382" t="s">
        <v>424</v>
      </c>
      <c r="B5" s="383" t="s">
        <v>425</v>
      </c>
      <c r="C5" s="383" t="s">
        <v>426</v>
      </c>
      <c r="D5" s="383" t="s">
        <v>428</v>
      </c>
      <c r="E5" s="384" t="s">
        <v>505</v>
      </c>
    </row>
    <row r="6" spans="1:5" s="419" customFormat="1" ht="12" customHeight="1" thickBot="1">
      <c r="A6" s="377" t="s">
        <v>6</v>
      </c>
      <c r="B6" s="566" t="s">
        <v>308</v>
      </c>
      <c r="C6" s="409">
        <f>+C7+C8+C9+C10+C11+C12</f>
        <v>7818</v>
      </c>
      <c r="D6" s="409">
        <f>+D7+D8+D9+D10+D11+D12</f>
        <v>7390</v>
      </c>
      <c r="E6" s="392">
        <f>+E7+E8+E9+E10+E11+E12</f>
        <v>7390</v>
      </c>
    </row>
    <row r="7" spans="1:5" s="419" customFormat="1" ht="12" customHeight="1">
      <c r="A7" s="372" t="s">
        <v>69</v>
      </c>
      <c r="B7" s="567" t="s">
        <v>309</v>
      </c>
      <c r="C7" s="411">
        <v>6660</v>
      </c>
      <c r="D7" s="411">
        <v>6417</v>
      </c>
      <c r="E7" s="394">
        <v>6417</v>
      </c>
    </row>
    <row r="8" spans="1:5" s="419" customFormat="1" ht="12" customHeight="1">
      <c r="A8" s="371" t="s">
        <v>70</v>
      </c>
      <c r="B8" s="568" t="s">
        <v>310</v>
      </c>
      <c r="C8" s="410"/>
      <c r="D8" s="410"/>
      <c r="E8" s="393"/>
    </row>
    <row r="9" spans="1:5" s="419" customFormat="1" ht="12" customHeight="1">
      <c r="A9" s="371" t="s">
        <v>71</v>
      </c>
      <c r="B9" s="568" t="s">
        <v>311</v>
      </c>
      <c r="C9" s="410">
        <v>697</v>
      </c>
      <c r="D9" s="410">
        <v>810</v>
      </c>
      <c r="E9" s="393">
        <v>810</v>
      </c>
    </row>
    <row r="10" spans="1:5" s="419" customFormat="1" ht="12" customHeight="1">
      <c r="A10" s="371" t="s">
        <v>72</v>
      </c>
      <c r="B10" s="568" t="s">
        <v>312</v>
      </c>
      <c r="C10" s="410">
        <v>163</v>
      </c>
      <c r="D10" s="410">
        <v>163</v>
      </c>
      <c r="E10" s="393">
        <v>163</v>
      </c>
    </row>
    <row r="11" spans="1:5" s="419" customFormat="1" ht="12" customHeight="1">
      <c r="A11" s="371" t="s">
        <v>105</v>
      </c>
      <c r="B11" s="568" t="s">
        <v>313</v>
      </c>
      <c r="C11" s="564">
        <v>10</v>
      </c>
      <c r="D11" s="410"/>
      <c r="E11" s="393"/>
    </row>
    <row r="12" spans="1:5" s="419" customFormat="1" ht="12" customHeight="1" thickBot="1">
      <c r="A12" s="373" t="s">
        <v>73</v>
      </c>
      <c r="B12" s="569" t="s">
        <v>314</v>
      </c>
      <c r="C12" s="565">
        <v>288</v>
      </c>
      <c r="D12" s="412"/>
      <c r="E12" s="395"/>
    </row>
    <row r="13" spans="1:5" s="419" customFormat="1" ht="12" customHeight="1" thickBot="1">
      <c r="A13" s="377" t="s">
        <v>7</v>
      </c>
      <c r="B13" s="570" t="s">
        <v>315</v>
      </c>
      <c r="C13" s="409">
        <f>+C14+C15+C16+C17+C18</f>
        <v>6193</v>
      </c>
      <c r="D13" s="409">
        <f>+D14+D15+D16+D17+D18</f>
        <v>1669</v>
      </c>
      <c r="E13" s="392">
        <f>+E14+E15+E16+E17+E18</f>
        <v>1669</v>
      </c>
    </row>
    <row r="14" spans="1:5" s="419" customFormat="1" ht="12" customHeight="1">
      <c r="A14" s="372" t="s">
        <v>75</v>
      </c>
      <c r="B14" s="567" t="s">
        <v>316</v>
      </c>
      <c r="C14" s="411"/>
      <c r="D14" s="411"/>
      <c r="E14" s="394"/>
    </row>
    <row r="15" spans="1:5" s="419" customFormat="1" ht="12" customHeight="1">
      <c r="A15" s="371" t="s">
        <v>76</v>
      </c>
      <c r="B15" s="568" t="s">
        <v>317</v>
      </c>
      <c r="C15" s="410"/>
      <c r="D15" s="410"/>
      <c r="E15" s="393"/>
    </row>
    <row r="16" spans="1:5" s="419" customFormat="1" ht="12" customHeight="1">
      <c r="A16" s="371" t="s">
        <v>77</v>
      </c>
      <c r="B16" s="568" t="s">
        <v>318</v>
      </c>
      <c r="C16" s="410"/>
      <c r="D16" s="410"/>
      <c r="E16" s="393"/>
    </row>
    <row r="17" spans="1:5" s="419" customFormat="1" ht="12" customHeight="1">
      <c r="A17" s="371" t="s">
        <v>78</v>
      </c>
      <c r="B17" s="568" t="s">
        <v>319</v>
      </c>
      <c r="C17" s="410"/>
      <c r="D17" s="410"/>
      <c r="E17" s="393"/>
    </row>
    <row r="18" spans="1:5" s="419" customFormat="1" ht="12" customHeight="1">
      <c r="A18" s="371" t="s">
        <v>79</v>
      </c>
      <c r="B18" s="568" t="s">
        <v>320</v>
      </c>
      <c r="C18" s="410">
        <v>6193</v>
      </c>
      <c r="D18" s="410">
        <v>1669</v>
      </c>
      <c r="E18" s="393">
        <v>1669</v>
      </c>
    </row>
    <row r="19" spans="1:5" s="419" customFormat="1" ht="12" customHeight="1" thickBot="1">
      <c r="A19" s="373" t="s">
        <v>86</v>
      </c>
      <c r="B19" s="569" t="s">
        <v>321</v>
      </c>
      <c r="C19" s="412"/>
      <c r="D19" s="412"/>
      <c r="E19" s="395"/>
    </row>
    <row r="20" spans="1:5" s="419" customFormat="1" ht="12" customHeight="1" thickBot="1">
      <c r="A20" s="377" t="s">
        <v>8</v>
      </c>
      <c r="B20" s="566" t="s">
        <v>322</v>
      </c>
      <c r="C20" s="409">
        <f>+C21+C22+C23+C24+C25</f>
        <v>0</v>
      </c>
      <c r="D20" s="409">
        <f>+D21+D22+D23+D24+D25</f>
        <v>11950</v>
      </c>
      <c r="E20" s="392">
        <f>+E21+E22+E23+E24+E25</f>
        <v>11892</v>
      </c>
    </row>
    <row r="21" spans="1:5" s="419" customFormat="1" ht="12" customHeight="1">
      <c r="A21" s="372" t="s">
        <v>58</v>
      </c>
      <c r="B21" s="567" t="s">
        <v>323</v>
      </c>
      <c r="C21" s="411"/>
      <c r="D21" s="411">
        <v>2950</v>
      </c>
      <c r="E21" s="394">
        <v>2950</v>
      </c>
    </row>
    <row r="22" spans="1:5" s="419" customFormat="1" ht="12" customHeight="1">
      <c r="A22" s="371" t="s">
        <v>59</v>
      </c>
      <c r="B22" s="568" t="s">
        <v>324</v>
      </c>
      <c r="C22" s="410"/>
      <c r="D22" s="410"/>
      <c r="E22" s="393"/>
    </row>
    <row r="23" spans="1:5" s="419" customFormat="1" ht="12" customHeight="1">
      <c r="A23" s="371" t="s">
        <v>60</v>
      </c>
      <c r="B23" s="568" t="s">
        <v>325</v>
      </c>
      <c r="C23" s="410"/>
      <c r="D23" s="410"/>
      <c r="E23" s="393"/>
    </row>
    <row r="24" spans="1:5" s="419" customFormat="1" ht="12" customHeight="1">
      <c r="A24" s="371" t="s">
        <v>61</v>
      </c>
      <c r="B24" s="568" t="s">
        <v>326</v>
      </c>
      <c r="C24" s="410"/>
      <c r="D24" s="410"/>
      <c r="E24" s="393"/>
    </row>
    <row r="25" spans="1:5" s="419" customFormat="1" ht="12" customHeight="1">
      <c r="A25" s="371" t="s">
        <v>117</v>
      </c>
      <c r="B25" s="568" t="s">
        <v>327</v>
      </c>
      <c r="C25" s="410"/>
      <c r="D25" s="410">
        <v>9000</v>
      </c>
      <c r="E25" s="393">
        <v>8942</v>
      </c>
    </row>
    <row r="26" spans="1:5" s="419" customFormat="1" ht="12" customHeight="1" thickBot="1">
      <c r="A26" s="373" t="s">
        <v>118</v>
      </c>
      <c r="B26" s="569" t="s">
        <v>328</v>
      </c>
      <c r="C26" s="412"/>
      <c r="D26" s="412">
        <v>9000</v>
      </c>
      <c r="E26" s="395">
        <v>8942</v>
      </c>
    </row>
    <row r="27" spans="1:5" s="419" customFormat="1" ht="12" customHeight="1" thickBot="1">
      <c r="A27" s="377" t="s">
        <v>119</v>
      </c>
      <c r="B27" s="566" t="s">
        <v>329</v>
      </c>
      <c r="C27" s="415">
        <f>+C28+C31+C32+C33</f>
        <v>1107</v>
      </c>
      <c r="D27" s="415">
        <f>+D28+D31+D32+D33</f>
        <v>1228</v>
      </c>
      <c r="E27" s="428">
        <f>+E28+E31+E32+E33</f>
        <v>1015</v>
      </c>
    </row>
    <row r="28" spans="1:5" s="419" customFormat="1" ht="12" customHeight="1">
      <c r="A28" s="372" t="s">
        <v>330</v>
      </c>
      <c r="B28" s="567" t="s">
        <v>331</v>
      </c>
      <c r="C28" s="430">
        <f>+C29+C30</f>
        <v>835</v>
      </c>
      <c r="D28" s="430">
        <f>+D29+D30</f>
        <v>881</v>
      </c>
      <c r="E28" s="429">
        <f>+E29+E30</f>
        <v>749</v>
      </c>
    </row>
    <row r="29" spans="1:5" s="419" customFormat="1" ht="12" customHeight="1">
      <c r="A29" s="371" t="s">
        <v>332</v>
      </c>
      <c r="B29" s="568" t="s">
        <v>333</v>
      </c>
      <c r="C29" s="410">
        <v>835</v>
      </c>
      <c r="D29" s="410">
        <v>881</v>
      </c>
      <c r="E29" s="393">
        <v>749</v>
      </c>
    </row>
    <row r="30" spans="1:5" s="419" customFormat="1" ht="12" customHeight="1">
      <c r="A30" s="371" t="s">
        <v>334</v>
      </c>
      <c r="B30" s="568" t="s">
        <v>335</v>
      </c>
      <c r="C30" s="410"/>
      <c r="D30" s="410"/>
      <c r="E30" s="393"/>
    </row>
    <row r="31" spans="1:5" s="419" customFormat="1" ht="12" customHeight="1">
      <c r="A31" s="371" t="s">
        <v>336</v>
      </c>
      <c r="B31" s="568" t="s">
        <v>337</v>
      </c>
      <c r="C31" s="410">
        <v>267</v>
      </c>
      <c r="D31" s="410">
        <v>329</v>
      </c>
      <c r="E31" s="393">
        <v>254</v>
      </c>
    </row>
    <row r="32" spans="1:5" s="419" customFormat="1" ht="12" customHeight="1">
      <c r="A32" s="371" t="s">
        <v>338</v>
      </c>
      <c r="B32" s="568" t="s">
        <v>339</v>
      </c>
      <c r="C32" s="410"/>
      <c r="D32" s="410"/>
      <c r="E32" s="393"/>
    </row>
    <row r="33" spans="1:5" s="419" customFormat="1" ht="12" customHeight="1" thickBot="1">
      <c r="A33" s="373" t="s">
        <v>340</v>
      </c>
      <c r="B33" s="569" t="s">
        <v>341</v>
      </c>
      <c r="C33" s="412">
        <v>5</v>
      </c>
      <c r="D33" s="412">
        <v>18</v>
      </c>
      <c r="E33" s="395">
        <v>12</v>
      </c>
    </row>
    <row r="34" spans="1:5" s="419" customFormat="1" ht="12" customHeight="1" thickBot="1">
      <c r="A34" s="377" t="s">
        <v>10</v>
      </c>
      <c r="B34" s="566" t="s">
        <v>342</v>
      </c>
      <c r="C34" s="409">
        <f>SUM(C35:C44)</f>
        <v>2506</v>
      </c>
      <c r="D34" s="409">
        <f>SUM(D35:D44)</f>
        <v>1369</v>
      </c>
      <c r="E34" s="392">
        <f>SUM(E35:E44)</f>
        <v>1351</v>
      </c>
    </row>
    <row r="35" spans="1:5" s="419" customFormat="1" ht="12" customHeight="1">
      <c r="A35" s="372" t="s">
        <v>62</v>
      </c>
      <c r="B35" s="567" t="s">
        <v>343</v>
      </c>
      <c r="C35" s="411"/>
      <c r="D35" s="411"/>
      <c r="E35" s="394"/>
    </row>
    <row r="36" spans="1:5" s="419" customFormat="1" ht="12" customHeight="1">
      <c r="A36" s="371" t="s">
        <v>63</v>
      </c>
      <c r="B36" s="568" t="s">
        <v>344</v>
      </c>
      <c r="C36" s="410"/>
      <c r="D36" s="410"/>
      <c r="E36" s="393"/>
    </row>
    <row r="37" spans="1:5" s="419" customFormat="1" ht="12" customHeight="1">
      <c r="A37" s="371" t="s">
        <v>64</v>
      </c>
      <c r="B37" s="568" t="s">
        <v>345</v>
      </c>
      <c r="C37" s="410"/>
      <c r="D37" s="410"/>
      <c r="E37" s="393"/>
    </row>
    <row r="38" spans="1:5" s="419" customFormat="1" ht="12" customHeight="1">
      <c r="A38" s="371" t="s">
        <v>121</v>
      </c>
      <c r="B38" s="568" t="s">
        <v>346</v>
      </c>
      <c r="C38" s="410">
        <v>1081</v>
      </c>
      <c r="D38" s="410">
        <v>1112</v>
      </c>
      <c r="E38" s="393">
        <v>1112</v>
      </c>
    </row>
    <row r="39" spans="1:5" s="419" customFormat="1" ht="12" customHeight="1">
      <c r="A39" s="371" t="s">
        <v>122</v>
      </c>
      <c r="B39" s="568" t="s">
        <v>347</v>
      </c>
      <c r="C39" s="410"/>
      <c r="D39" s="410"/>
      <c r="E39" s="393"/>
    </row>
    <row r="40" spans="1:5" s="419" customFormat="1" ht="12" customHeight="1">
      <c r="A40" s="371" t="s">
        <v>123</v>
      </c>
      <c r="B40" s="568" t="s">
        <v>348</v>
      </c>
      <c r="C40" s="410"/>
      <c r="D40" s="410"/>
      <c r="E40" s="393"/>
    </row>
    <row r="41" spans="1:5" s="419" customFormat="1" ht="12" customHeight="1">
      <c r="A41" s="371" t="s">
        <v>124</v>
      </c>
      <c r="B41" s="568" t="s">
        <v>349</v>
      </c>
      <c r="C41" s="410"/>
      <c r="D41" s="410"/>
      <c r="E41" s="393"/>
    </row>
    <row r="42" spans="1:5" s="419" customFormat="1" ht="12" customHeight="1">
      <c r="A42" s="371" t="s">
        <v>125</v>
      </c>
      <c r="B42" s="568" t="s">
        <v>350</v>
      </c>
      <c r="C42" s="410">
        <v>374</v>
      </c>
      <c r="D42" s="410">
        <v>200</v>
      </c>
      <c r="E42" s="393">
        <v>182</v>
      </c>
    </row>
    <row r="43" spans="1:5" s="419" customFormat="1" ht="12" customHeight="1">
      <c r="A43" s="371" t="s">
        <v>351</v>
      </c>
      <c r="B43" s="568" t="s">
        <v>352</v>
      </c>
      <c r="C43" s="413"/>
      <c r="D43" s="413"/>
      <c r="E43" s="396"/>
    </row>
    <row r="44" spans="1:5" s="419" customFormat="1" ht="12" customHeight="1" thickBot="1">
      <c r="A44" s="373" t="s">
        <v>353</v>
      </c>
      <c r="B44" s="569" t="s">
        <v>354</v>
      </c>
      <c r="C44" s="414">
        <v>1051</v>
      </c>
      <c r="D44" s="414">
        <v>57</v>
      </c>
      <c r="E44" s="397">
        <v>57</v>
      </c>
    </row>
    <row r="45" spans="1:5" s="419" customFormat="1" ht="12" customHeight="1" thickBot="1">
      <c r="A45" s="377" t="s">
        <v>11</v>
      </c>
      <c r="B45" s="566" t="s">
        <v>355</v>
      </c>
      <c r="C45" s="409">
        <f>SUM(C46:C50)</f>
        <v>0</v>
      </c>
      <c r="D45" s="409">
        <f>SUM(D46:D50)</f>
        <v>0</v>
      </c>
      <c r="E45" s="392">
        <f>SUM(E46:E50)</f>
        <v>0</v>
      </c>
    </row>
    <row r="46" spans="1:5" s="419" customFormat="1" ht="12" customHeight="1">
      <c r="A46" s="372" t="s">
        <v>65</v>
      </c>
      <c r="B46" s="567" t="s">
        <v>356</v>
      </c>
      <c r="C46" s="432"/>
      <c r="D46" s="432"/>
      <c r="E46" s="398"/>
    </row>
    <row r="47" spans="1:5" s="419" customFormat="1" ht="12" customHeight="1">
      <c r="A47" s="371" t="s">
        <v>66</v>
      </c>
      <c r="B47" s="568" t="s">
        <v>357</v>
      </c>
      <c r="C47" s="413"/>
      <c r="D47" s="413"/>
      <c r="E47" s="396"/>
    </row>
    <row r="48" spans="1:5" s="419" customFormat="1" ht="12" customHeight="1">
      <c r="A48" s="371" t="s">
        <v>358</v>
      </c>
      <c r="B48" s="568" t="s">
        <v>359</v>
      </c>
      <c r="C48" s="413"/>
      <c r="D48" s="413"/>
      <c r="E48" s="396"/>
    </row>
    <row r="49" spans="1:5" s="419" customFormat="1" ht="12" customHeight="1">
      <c r="A49" s="371" t="s">
        <v>360</v>
      </c>
      <c r="B49" s="568" t="s">
        <v>361</v>
      </c>
      <c r="C49" s="413"/>
      <c r="D49" s="413"/>
      <c r="E49" s="396"/>
    </row>
    <row r="50" spans="1:5" s="419" customFormat="1" ht="12" customHeight="1" thickBot="1">
      <c r="A50" s="373" t="s">
        <v>362</v>
      </c>
      <c r="B50" s="569" t="s">
        <v>363</v>
      </c>
      <c r="C50" s="414"/>
      <c r="D50" s="414"/>
      <c r="E50" s="397"/>
    </row>
    <row r="51" spans="1:5" s="419" customFormat="1" ht="13.8" thickBot="1">
      <c r="A51" s="377" t="s">
        <v>126</v>
      </c>
      <c r="B51" s="566" t="s">
        <v>364</v>
      </c>
      <c r="C51" s="409">
        <f>SUM(C52:C54)</f>
        <v>551</v>
      </c>
      <c r="D51" s="409">
        <f>SUM(D52:D54)</f>
        <v>0</v>
      </c>
      <c r="E51" s="392">
        <f>SUM(E52:E54)</f>
        <v>0</v>
      </c>
    </row>
    <row r="52" spans="1:5" s="419" customFormat="1" ht="13.2">
      <c r="A52" s="372" t="s">
        <v>67</v>
      </c>
      <c r="B52" s="567" t="s">
        <v>365</v>
      </c>
      <c r="C52" s="411"/>
      <c r="D52" s="411"/>
      <c r="E52" s="394"/>
    </row>
    <row r="53" spans="1:5" s="419" customFormat="1" ht="14.25" customHeight="1">
      <c r="A53" s="371" t="s">
        <v>68</v>
      </c>
      <c r="B53" s="568" t="s">
        <v>527</v>
      </c>
      <c r="C53" s="410"/>
      <c r="D53" s="410"/>
      <c r="E53" s="393"/>
    </row>
    <row r="54" spans="1:5" s="419" customFormat="1" ht="13.2">
      <c r="A54" s="371" t="s">
        <v>367</v>
      </c>
      <c r="B54" s="568" t="s">
        <v>368</v>
      </c>
      <c r="C54" s="410">
        <v>551</v>
      </c>
      <c r="D54" s="410"/>
      <c r="E54" s="393"/>
    </row>
    <row r="55" spans="1:5" s="419" customFormat="1" ht="13.8" thickBot="1">
      <c r="A55" s="373" t="s">
        <v>369</v>
      </c>
      <c r="B55" s="569" t="s">
        <v>370</v>
      </c>
      <c r="C55" s="412"/>
      <c r="D55" s="412"/>
      <c r="E55" s="395"/>
    </row>
    <row r="56" spans="1:5" s="419" customFormat="1" ht="13.8" thickBot="1">
      <c r="A56" s="377" t="s">
        <v>13</v>
      </c>
      <c r="B56" s="570" t="s">
        <v>371</v>
      </c>
      <c r="C56" s="409">
        <f>SUM(C57:C59)</f>
        <v>0</v>
      </c>
      <c r="D56" s="409">
        <f>SUM(D57:D59)</f>
        <v>0</v>
      </c>
      <c r="E56" s="392">
        <f>SUM(E57:E59)</f>
        <v>0</v>
      </c>
    </row>
    <row r="57" spans="1:5" s="419" customFormat="1" ht="13.2">
      <c r="A57" s="371" t="s">
        <v>127</v>
      </c>
      <c r="B57" s="567" t="s">
        <v>372</v>
      </c>
      <c r="C57" s="413"/>
      <c r="D57" s="413"/>
      <c r="E57" s="396"/>
    </row>
    <row r="58" spans="1:5" s="419" customFormat="1" ht="12.75" customHeight="1">
      <c r="A58" s="371" t="s">
        <v>128</v>
      </c>
      <c r="B58" s="568" t="s">
        <v>528</v>
      </c>
      <c r="C58" s="413"/>
      <c r="D58" s="413"/>
      <c r="E58" s="396"/>
    </row>
    <row r="59" spans="1:5" s="419" customFormat="1" ht="13.2">
      <c r="A59" s="371" t="s">
        <v>153</v>
      </c>
      <c r="B59" s="568" t="s">
        <v>374</v>
      </c>
      <c r="C59" s="413"/>
      <c r="D59" s="413"/>
      <c r="E59" s="396"/>
    </row>
    <row r="60" spans="1:5" s="419" customFormat="1" ht="13.8" thickBot="1">
      <c r="A60" s="371" t="s">
        <v>375</v>
      </c>
      <c r="B60" s="569" t="s">
        <v>376</v>
      </c>
      <c r="C60" s="413"/>
      <c r="D60" s="413"/>
      <c r="E60" s="396"/>
    </row>
    <row r="61" spans="1:5" s="419" customFormat="1" ht="13.8" thickBot="1">
      <c r="A61" s="377" t="s">
        <v>14</v>
      </c>
      <c r="B61" s="566" t="s">
        <v>377</v>
      </c>
      <c r="C61" s="415">
        <f>+C6+C13+C20+C27+C34+C45+C51+C56</f>
        <v>18175</v>
      </c>
      <c r="D61" s="415">
        <f>+D6+D13+D20+D27+D34+D45+D51+D56</f>
        <v>23606</v>
      </c>
      <c r="E61" s="428">
        <f>+E6+E13+E20+E27+E34+E45+E51+E56</f>
        <v>23317</v>
      </c>
    </row>
    <row r="62" spans="1:5" s="419" customFormat="1" ht="13.8" thickBot="1">
      <c r="A62" s="433" t="s">
        <v>378</v>
      </c>
      <c r="B62" s="570" t="s">
        <v>633</v>
      </c>
      <c r="C62" s="409">
        <f>SUM(C63:C65)</f>
        <v>0</v>
      </c>
      <c r="D62" s="409">
        <f>SUM(D63:D65)</f>
        <v>0</v>
      </c>
      <c r="E62" s="392">
        <f>SUM(E63:E65)</f>
        <v>0</v>
      </c>
    </row>
    <row r="63" spans="1:5" s="419" customFormat="1" ht="13.2">
      <c r="A63" s="371" t="s">
        <v>380</v>
      </c>
      <c r="B63" s="567" t="s">
        <v>381</v>
      </c>
      <c r="C63" s="413"/>
      <c r="D63" s="413"/>
      <c r="E63" s="396"/>
    </row>
    <row r="64" spans="1:5" s="419" customFormat="1" ht="13.2">
      <c r="A64" s="371" t="s">
        <v>382</v>
      </c>
      <c r="B64" s="568" t="s">
        <v>383</v>
      </c>
      <c r="C64" s="413"/>
      <c r="D64" s="413"/>
      <c r="E64" s="396"/>
    </row>
    <row r="65" spans="1:5" s="419" customFormat="1" ht="13.8" thickBot="1">
      <c r="A65" s="371" t="s">
        <v>384</v>
      </c>
      <c r="B65" s="357" t="s">
        <v>429</v>
      </c>
      <c r="C65" s="413"/>
      <c r="D65" s="413"/>
      <c r="E65" s="396"/>
    </row>
    <row r="66" spans="1:5" s="419" customFormat="1" ht="13.8" thickBot="1">
      <c r="A66" s="433" t="s">
        <v>386</v>
      </c>
      <c r="B66" s="570" t="s">
        <v>387</v>
      </c>
      <c r="C66" s="409">
        <f>SUM(C67:C70)</f>
        <v>0</v>
      </c>
      <c r="D66" s="409">
        <f>SUM(D67:D70)</f>
        <v>0</v>
      </c>
      <c r="E66" s="392">
        <f>SUM(E67:E70)</f>
        <v>0</v>
      </c>
    </row>
    <row r="67" spans="1:5" s="419" customFormat="1" ht="13.2">
      <c r="A67" s="371" t="s">
        <v>106</v>
      </c>
      <c r="B67" s="567" t="s">
        <v>388</v>
      </c>
      <c r="C67" s="413"/>
      <c r="D67" s="413"/>
      <c r="E67" s="396"/>
    </row>
    <row r="68" spans="1:5" s="419" customFormat="1" ht="13.2">
      <c r="A68" s="371" t="s">
        <v>107</v>
      </c>
      <c r="B68" s="568" t="s">
        <v>389</v>
      </c>
      <c r="C68" s="413"/>
      <c r="D68" s="413"/>
      <c r="E68" s="396"/>
    </row>
    <row r="69" spans="1:5" s="419" customFormat="1" ht="12" customHeight="1">
      <c r="A69" s="371" t="s">
        <v>390</v>
      </c>
      <c r="B69" s="568" t="s">
        <v>391</v>
      </c>
      <c r="C69" s="413"/>
      <c r="D69" s="413"/>
      <c r="E69" s="396"/>
    </row>
    <row r="70" spans="1:5" s="419" customFormat="1" ht="12" customHeight="1" thickBot="1">
      <c r="A70" s="371" t="s">
        <v>392</v>
      </c>
      <c r="B70" s="569" t="s">
        <v>393</v>
      </c>
      <c r="C70" s="413"/>
      <c r="D70" s="413"/>
      <c r="E70" s="396"/>
    </row>
    <row r="71" spans="1:5" s="419" customFormat="1" ht="12" customHeight="1" thickBot="1">
      <c r="A71" s="433" t="s">
        <v>394</v>
      </c>
      <c r="B71" s="570" t="s">
        <v>395</v>
      </c>
      <c r="C71" s="409">
        <f>SUM(C72:C73)</f>
        <v>10378</v>
      </c>
      <c r="D71" s="409">
        <f>SUM(D72:D73)</f>
        <v>3087</v>
      </c>
      <c r="E71" s="392">
        <f>SUM(E72:E73)</f>
        <v>3087</v>
      </c>
    </row>
    <row r="72" spans="1:5" s="419" customFormat="1" ht="12" customHeight="1">
      <c r="A72" s="371" t="s">
        <v>396</v>
      </c>
      <c r="B72" s="567" t="s">
        <v>397</v>
      </c>
      <c r="C72" s="413">
        <v>10378</v>
      </c>
      <c r="D72" s="413">
        <v>3087</v>
      </c>
      <c r="E72" s="396">
        <v>3087</v>
      </c>
    </row>
    <row r="73" spans="1:5" s="419" customFormat="1" ht="12" customHeight="1" thickBot="1">
      <c r="A73" s="371" t="s">
        <v>398</v>
      </c>
      <c r="B73" s="569" t="s">
        <v>399</v>
      </c>
      <c r="C73" s="413"/>
      <c r="D73" s="413"/>
      <c r="E73" s="396"/>
    </row>
    <row r="74" spans="1:5" s="419" customFormat="1" ht="12" customHeight="1" thickBot="1">
      <c r="A74" s="433" t="s">
        <v>400</v>
      </c>
      <c r="B74" s="570" t="s">
        <v>401</v>
      </c>
      <c r="C74" s="409">
        <f>SUM(C75:C77)</f>
        <v>0</v>
      </c>
      <c r="D74" s="409">
        <f>SUM(D75:D77)</f>
        <v>322</v>
      </c>
      <c r="E74" s="392">
        <f>SUM(E75:E77)</f>
        <v>322</v>
      </c>
    </row>
    <row r="75" spans="1:5" s="419" customFormat="1" ht="12" customHeight="1">
      <c r="A75" s="371" t="s">
        <v>402</v>
      </c>
      <c r="B75" s="567" t="s">
        <v>403</v>
      </c>
      <c r="C75" s="413"/>
      <c r="D75" s="413">
        <v>322</v>
      </c>
      <c r="E75" s="396">
        <v>322</v>
      </c>
    </row>
    <row r="76" spans="1:5" s="419" customFormat="1" ht="12" customHeight="1">
      <c r="A76" s="371" t="s">
        <v>404</v>
      </c>
      <c r="B76" s="568" t="s">
        <v>405</v>
      </c>
      <c r="C76" s="413"/>
      <c r="D76" s="413"/>
      <c r="E76" s="396"/>
    </row>
    <row r="77" spans="1:5" s="419" customFormat="1" ht="12" customHeight="1" thickBot="1">
      <c r="A77" s="371" t="s">
        <v>406</v>
      </c>
      <c r="B77" s="569" t="s">
        <v>407</v>
      </c>
      <c r="C77" s="413"/>
      <c r="D77" s="413"/>
      <c r="E77" s="396"/>
    </row>
    <row r="78" spans="1:5" s="419" customFormat="1" ht="12" customHeight="1" thickBot="1">
      <c r="A78" s="433" t="s">
        <v>408</v>
      </c>
      <c r="B78" s="570" t="s">
        <v>409</v>
      </c>
      <c r="C78" s="409">
        <f>SUM(C79:C82)</f>
        <v>0</v>
      </c>
      <c r="D78" s="409">
        <f>SUM(D79:D82)</f>
        <v>0</v>
      </c>
      <c r="E78" s="392">
        <f>SUM(E79:E82)</f>
        <v>0</v>
      </c>
    </row>
    <row r="79" spans="1:5" s="419" customFormat="1" ht="12" customHeight="1">
      <c r="A79" s="562" t="s">
        <v>410</v>
      </c>
      <c r="B79" s="567" t="s">
        <v>411</v>
      </c>
      <c r="C79" s="413"/>
      <c r="D79" s="413"/>
      <c r="E79" s="396"/>
    </row>
    <row r="80" spans="1:5" s="419" customFormat="1" ht="12" customHeight="1">
      <c r="A80" s="563" t="s">
        <v>412</v>
      </c>
      <c r="B80" s="568" t="s">
        <v>413</v>
      </c>
      <c r="C80" s="413"/>
      <c r="D80" s="413"/>
      <c r="E80" s="396"/>
    </row>
    <row r="81" spans="1:5" s="419" customFormat="1" ht="12" customHeight="1">
      <c r="A81" s="563" t="s">
        <v>414</v>
      </c>
      <c r="B81" s="568" t="s">
        <v>415</v>
      </c>
      <c r="C81" s="413"/>
      <c r="D81" s="413"/>
      <c r="E81" s="396"/>
    </row>
    <row r="82" spans="1:5" s="419" customFormat="1" ht="12" customHeight="1" thickBot="1">
      <c r="A82" s="434" t="s">
        <v>416</v>
      </c>
      <c r="B82" s="569" t="s">
        <v>417</v>
      </c>
      <c r="C82" s="413"/>
      <c r="D82" s="413"/>
      <c r="E82" s="396"/>
    </row>
    <row r="83" spans="1:5" s="419" customFormat="1" ht="12" customHeight="1" thickBot="1">
      <c r="A83" s="433" t="s">
        <v>418</v>
      </c>
      <c r="B83" s="570" t="s">
        <v>419</v>
      </c>
      <c r="C83" s="436"/>
      <c r="D83" s="436"/>
      <c r="E83" s="437"/>
    </row>
    <row r="84" spans="1:5" s="419" customFormat="1" ht="13.5" customHeight="1" thickBot="1">
      <c r="A84" s="433" t="s">
        <v>420</v>
      </c>
      <c r="B84" s="355" t="s">
        <v>421</v>
      </c>
      <c r="C84" s="415">
        <f>+C62+C66+C71+C74+C78+C83</f>
        <v>10378</v>
      </c>
      <c r="D84" s="415">
        <f>+D62+D66+D71+D74+D78+D83</f>
        <v>3409</v>
      </c>
      <c r="E84" s="428">
        <f>+E62+E66+E71+E74+E78+E83</f>
        <v>3409</v>
      </c>
    </row>
    <row r="85" spans="1:5" s="419" customFormat="1" ht="12" customHeight="1" thickBot="1">
      <c r="A85" s="435" t="s">
        <v>422</v>
      </c>
      <c r="B85" s="358" t="s">
        <v>423</v>
      </c>
      <c r="C85" s="415">
        <f>+C61+C84</f>
        <v>28553</v>
      </c>
      <c r="D85" s="415">
        <f>+D61+D84</f>
        <v>27015</v>
      </c>
      <c r="E85" s="428">
        <f>+E61+E84</f>
        <v>26726</v>
      </c>
    </row>
    <row r="86" spans="1:5" ht="16.5" customHeight="1">
      <c r="A86" s="629" t="s">
        <v>35</v>
      </c>
      <c r="B86" s="629"/>
      <c r="C86" s="629"/>
      <c r="D86" s="629"/>
      <c r="E86" s="629"/>
    </row>
    <row r="87" spans="1:5" s="425" customFormat="1" ht="16.5" customHeight="1" thickBot="1">
      <c r="A87" s="46" t="s">
        <v>109</v>
      </c>
      <c r="B87" s="46"/>
      <c r="C87" s="46"/>
      <c r="D87" s="386"/>
      <c r="E87" s="386" t="s">
        <v>152</v>
      </c>
    </row>
    <row r="88" spans="1:5" s="425" customFormat="1" ht="16.5" customHeight="1">
      <c r="A88" s="630" t="s">
        <v>57</v>
      </c>
      <c r="B88" s="632" t="s">
        <v>173</v>
      </c>
      <c r="C88" s="686" t="str">
        <f>+C3</f>
        <v>Előirányzat</v>
      </c>
      <c r="D88" s="634" t="str">
        <f>+D3</f>
        <v>2014.évi</v>
      </c>
      <c r="E88" s="635"/>
    </row>
    <row r="89" spans="1:5" ht="38.1" customHeight="1" thickBot="1">
      <c r="A89" s="631"/>
      <c r="B89" s="633"/>
      <c r="C89" s="687"/>
      <c r="D89" s="47" t="s">
        <v>179</v>
      </c>
      <c r="E89" s="48" t="s">
        <v>180</v>
      </c>
    </row>
    <row r="90" spans="1:5" s="418" customFormat="1" ht="12" customHeight="1" thickBot="1">
      <c r="A90" s="382" t="s">
        <v>424</v>
      </c>
      <c r="B90" s="383" t="s">
        <v>425</v>
      </c>
      <c r="C90" s="383" t="s">
        <v>426</v>
      </c>
      <c r="D90" s="383" t="s">
        <v>428</v>
      </c>
      <c r="E90" s="431" t="s">
        <v>505</v>
      </c>
    </row>
    <row r="91" spans="1:5" ht="12" customHeight="1" thickBot="1">
      <c r="A91" s="379" t="s">
        <v>6</v>
      </c>
      <c r="B91" s="381" t="s">
        <v>529</v>
      </c>
      <c r="C91" s="408">
        <f>SUM(C92:C96)</f>
        <v>13866</v>
      </c>
      <c r="D91" s="408">
        <f>+D92+D93+D94+D95+D96</f>
        <v>15615</v>
      </c>
      <c r="E91" s="363">
        <f>+E92+E93+E94+E95+E96</f>
        <v>11986</v>
      </c>
    </row>
    <row r="92" spans="1:5" ht="12" customHeight="1">
      <c r="A92" s="374" t="s">
        <v>69</v>
      </c>
      <c r="B92" s="571" t="s">
        <v>36</v>
      </c>
      <c r="C92" s="98">
        <v>3864</v>
      </c>
      <c r="D92" s="98">
        <v>5846</v>
      </c>
      <c r="E92" s="362">
        <v>4815</v>
      </c>
    </row>
    <row r="93" spans="1:5" ht="12" customHeight="1">
      <c r="A93" s="371" t="s">
        <v>70</v>
      </c>
      <c r="B93" s="572" t="s">
        <v>129</v>
      </c>
      <c r="C93" s="410">
        <v>758</v>
      </c>
      <c r="D93" s="410">
        <v>1127</v>
      </c>
      <c r="E93" s="393">
        <v>932</v>
      </c>
    </row>
    <row r="94" spans="1:5" ht="12" customHeight="1">
      <c r="A94" s="371" t="s">
        <v>71</v>
      </c>
      <c r="B94" s="572" t="s">
        <v>98</v>
      </c>
      <c r="C94" s="412">
        <v>4236</v>
      </c>
      <c r="D94" s="412">
        <v>5478</v>
      </c>
      <c r="E94" s="395">
        <v>4418</v>
      </c>
    </row>
    <row r="95" spans="1:5" ht="12" customHeight="1">
      <c r="A95" s="371" t="s">
        <v>72</v>
      </c>
      <c r="B95" s="573" t="s">
        <v>130</v>
      </c>
      <c r="C95" s="412">
        <v>1244</v>
      </c>
      <c r="D95" s="412">
        <v>1159</v>
      </c>
      <c r="E95" s="395">
        <v>726</v>
      </c>
    </row>
    <row r="96" spans="1:5" ht="12" customHeight="1">
      <c r="A96" s="371" t="s">
        <v>81</v>
      </c>
      <c r="B96" s="574" t="s">
        <v>131</v>
      </c>
      <c r="C96" s="412">
        <v>3764</v>
      </c>
      <c r="D96" s="412">
        <v>2005</v>
      </c>
      <c r="E96" s="395">
        <v>1095</v>
      </c>
    </row>
    <row r="97" spans="1:5" ht="12" customHeight="1">
      <c r="A97" s="371" t="s">
        <v>73</v>
      </c>
      <c r="B97" s="572" t="s">
        <v>431</v>
      </c>
      <c r="C97" s="412"/>
      <c r="D97" s="412"/>
      <c r="E97" s="395"/>
    </row>
    <row r="98" spans="1:5" ht="12" customHeight="1">
      <c r="A98" s="371" t="s">
        <v>74</v>
      </c>
      <c r="B98" s="575" t="s">
        <v>432</v>
      </c>
      <c r="C98" s="412"/>
      <c r="D98" s="412"/>
      <c r="E98" s="395"/>
    </row>
    <row r="99" spans="1:5" ht="12" customHeight="1">
      <c r="A99" s="371" t="s">
        <v>82</v>
      </c>
      <c r="B99" s="572" t="s">
        <v>433</v>
      </c>
      <c r="C99" s="412"/>
      <c r="D99" s="412"/>
      <c r="E99" s="395"/>
    </row>
    <row r="100" spans="1:5" ht="12" customHeight="1">
      <c r="A100" s="371" t="s">
        <v>83</v>
      </c>
      <c r="B100" s="572" t="s">
        <v>434</v>
      </c>
      <c r="C100" s="412"/>
      <c r="D100" s="412"/>
      <c r="E100" s="395"/>
    </row>
    <row r="101" spans="1:5" ht="12" customHeight="1">
      <c r="A101" s="371" t="s">
        <v>84</v>
      </c>
      <c r="B101" s="575" t="s">
        <v>435</v>
      </c>
      <c r="C101" s="412">
        <v>3743</v>
      </c>
      <c r="D101" s="412">
        <v>1985</v>
      </c>
      <c r="E101" s="395">
        <v>1081</v>
      </c>
    </row>
    <row r="102" spans="1:5" ht="12" customHeight="1">
      <c r="A102" s="371" t="s">
        <v>85</v>
      </c>
      <c r="B102" s="575" t="s">
        <v>436</v>
      </c>
      <c r="C102" s="412"/>
      <c r="D102" s="412"/>
      <c r="E102" s="395"/>
    </row>
    <row r="103" spans="1:5" ht="12" customHeight="1">
      <c r="A103" s="371" t="s">
        <v>87</v>
      </c>
      <c r="B103" s="572" t="s">
        <v>437</v>
      </c>
      <c r="C103" s="412"/>
      <c r="D103" s="412"/>
      <c r="E103" s="395"/>
    </row>
    <row r="104" spans="1:5" ht="12" customHeight="1">
      <c r="A104" s="370" t="s">
        <v>132</v>
      </c>
      <c r="B104" s="576" t="s">
        <v>438</v>
      </c>
      <c r="C104" s="412"/>
      <c r="D104" s="412"/>
      <c r="E104" s="395"/>
    </row>
    <row r="105" spans="1:5" ht="12" customHeight="1">
      <c r="A105" s="371" t="s">
        <v>439</v>
      </c>
      <c r="B105" s="576" t="s">
        <v>440</v>
      </c>
      <c r="C105" s="412"/>
      <c r="D105" s="412"/>
      <c r="E105" s="395"/>
    </row>
    <row r="106" spans="1:5" ht="12" customHeight="1" thickBot="1">
      <c r="A106" s="375" t="s">
        <v>441</v>
      </c>
      <c r="B106" s="577" t="s">
        <v>442</v>
      </c>
      <c r="C106" s="99">
        <v>21</v>
      </c>
      <c r="D106" s="99">
        <v>20</v>
      </c>
      <c r="E106" s="356">
        <v>14</v>
      </c>
    </row>
    <row r="107" spans="1:5" ht="12" customHeight="1" thickBot="1">
      <c r="A107" s="377" t="s">
        <v>7</v>
      </c>
      <c r="B107" s="380" t="s">
        <v>530</v>
      </c>
      <c r="C107" s="409">
        <f>+C108+C110+C112</f>
        <v>11600</v>
      </c>
      <c r="D107" s="409">
        <f>+D108+D110+D112</f>
        <v>4283</v>
      </c>
      <c r="E107" s="392">
        <f>+E108+E110+E112</f>
        <v>3355</v>
      </c>
    </row>
    <row r="108" spans="1:5" ht="12" customHeight="1">
      <c r="A108" s="372" t="s">
        <v>75</v>
      </c>
      <c r="B108" s="572" t="s">
        <v>151</v>
      </c>
      <c r="C108" s="411"/>
      <c r="D108" s="411">
        <v>217</v>
      </c>
      <c r="E108" s="394">
        <v>155</v>
      </c>
    </row>
    <row r="109" spans="1:5" ht="12" customHeight="1">
      <c r="A109" s="372" t="s">
        <v>76</v>
      </c>
      <c r="B109" s="576" t="s">
        <v>444</v>
      </c>
      <c r="C109" s="411"/>
      <c r="D109" s="411"/>
      <c r="E109" s="394"/>
    </row>
    <row r="110" spans="1:5">
      <c r="A110" s="372" t="s">
        <v>77</v>
      </c>
      <c r="B110" s="576" t="s">
        <v>133</v>
      </c>
      <c r="C110" s="410">
        <v>11600</v>
      </c>
      <c r="D110" s="410">
        <v>4066</v>
      </c>
      <c r="E110" s="393">
        <v>3200</v>
      </c>
    </row>
    <row r="111" spans="1:5" ht="12" customHeight="1">
      <c r="A111" s="372" t="s">
        <v>78</v>
      </c>
      <c r="B111" s="576" t="s">
        <v>445</v>
      </c>
      <c r="C111" s="410"/>
      <c r="D111" s="410"/>
      <c r="E111" s="393"/>
    </row>
    <row r="112" spans="1:5" ht="12" customHeight="1">
      <c r="A112" s="372" t="s">
        <v>79</v>
      </c>
      <c r="B112" s="569" t="s">
        <v>154</v>
      </c>
      <c r="C112" s="410"/>
      <c r="D112" s="410"/>
      <c r="E112" s="393"/>
    </row>
    <row r="113" spans="1:5">
      <c r="A113" s="372" t="s">
        <v>86</v>
      </c>
      <c r="B113" s="568" t="s">
        <v>446</v>
      </c>
      <c r="C113" s="410"/>
      <c r="D113" s="410"/>
      <c r="E113" s="393"/>
    </row>
    <row r="114" spans="1:5">
      <c r="A114" s="372" t="s">
        <v>88</v>
      </c>
      <c r="B114" s="578" t="s">
        <v>447</v>
      </c>
      <c r="C114" s="410"/>
      <c r="D114" s="410"/>
      <c r="E114" s="393"/>
    </row>
    <row r="115" spans="1:5" ht="12" customHeight="1">
      <c r="A115" s="372" t="s">
        <v>134</v>
      </c>
      <c r="B115" s="572" t="s">
        <v>434</v>
      </c>
      <c r="C115" s="410"/>
      <c r="D115" s="410"/>
      <c r="E115" s="393"/>
    </row>
    <row r="116" spans="1:5" ht="12" customHeight="1">
      <c r="A116" s="372" t="s">
        <v>135</v>
      </c>
      <c r="B116" s="572" t="s">
        <v>448</v>
      </c>
      <c r="C116" s="410"/>
      <c r="D116" s="410"/>
      <c r="E116" s="393"/>
    </row>
    <row r="117" spans="1:5" ht="12" customHeight="1">
      <c r="A117" s="372" t="s">
        <v>136</v>
      </c>
      <c r="B117" s="572" t="s">
        <v>449</v>
      </c>
      <c r="C117" s="410"/>
      <c r="D117" s="410"/>
      <c r="E117" s="393"/>
    </row>
    <row r="118" spans="1:5" s="438" customFormat="1" ht="12" customHeight="1">
      <c r="A118" s="372" t="s">
        <v>450</v>
      </c>
      <c r="B118" s="572" t="s">
        <v>437</v>
      </c>
      <c r="C118" s="410"/>
      <c r="D118" s="410"/>
      <c r="E118" s="393"/>
    </row>
    <row r="119" spans="1:5" ht="12" customHeight="1">
      <c r="A119" s="372" t="s">
        <v>451</v>
      </c>
      <c r="B119" s="572" t="s">
        <v>452</v>
      </c>
      <c r="C119" s="410"/>
      <c r="D119" s="410"/>
      <c r="E119" s="393"/>
    </row>
    <row r="120" spans="1:5" ht="12" customHeight="1" thickBot="1">
      <c r="A120" s="370" t="s">
        <v>453</v>
      </c>
      <c r="B120" s="572" t="s">
        <v>454</v>
      </c>
      <c r="C120" s="412"/>
      <c r="D120" s="412"/>
      <c r="E120" s="395"/>
    </row>
    <row r="121" spans="1:5" ht="12" customHeight="1" thickBot="1">
      <c r="A121" s="377" t="s">
        <v>8</v>
      </c>
      <c r="B121" s="557" t="s">
        <v>455</v>
      </c>
      <c r="C121" s="409">
        <f>+C122+C123</f>
        <v>0</v>
      </c>
      <c r="D121" s="409">
        <f>+D122+D123</f>
        <v>6795</v>
      </c>
      <c r="E121" s="392">
        <f>+E122+E123</f>
        <v>0</v>
      </c>
    </row>
    <row r="122" spans="1:5" ht="12" customHeight="1">
      <c r="A122" s="372" t="s">
        <v>58</v>
      </c>
      <c r="B122" s="578" t="s">
        <v>45</v>
      </c>
      <c r="C122" s="411"/>
      <c r="D122" s="411"/>
      <c r="E122" s="394"/>
    </row>
    <row r="123" spans="1:5" ht="12" customHeight="1" thickBot="1">
      <c r="A123" s="373" t="s">
        <v>59</v>
      </c>
      <c r="B123" s="576" t="s">
        <v>46</v>
      </c>
      <c r="C123" s="412"/>
      <c r="D123" s="412">
        <v>6795</v>
      </c>
      <c r="E123" s="395"/>
    </row>
    <row r="124" spans="1:5" ht="12" customHeight="1" thickBot="1">
      <c r="A124" s="377" t="s">
        <v>9</v>
      </c>
      <c r="B124" s="557" t="s">
        <v>456</v>
      </c>
      <c r="C124" s="409">
        <f>+C91+C107+C121</f>
        <v>25466</v>
      </c>
      <c r="D124" s="409">
        <f>+D91+D107+D121</f>
        <v>26693</v>
      </c>
      <c r="E124" s="392">
        <f>+E91+E107+E121</f>
        <v>15341</v>
      </c>
    </row>
    <row r="125" spans="1:5" ht="12" customHeight="1" thickBot="1">
      <c r="A125" s="377" t="s">
        <v>10</v>
      </c>
      <c r="B125" s="557" t="s">
        <v>457</v>
      </c>
      <c r="C125" s="409">
        <f>+C126+C127+C128</f>
        <v>0</v>
      </c>
      <c r="D125" s="409">
        <f>+D126+D127+D128</f>
        <v>0</v>
      </c>
      <c r="E125" s="392">
        <f>+E126+E127+E128</f>
        <v>0</v>
      </c>
    </row>
    <row r="126" spans="1:5" ht="12" customHeight="1">
      <c r="A126" s="372" t="s">
        <v>62</v>
      </c>
      <c r="B126" s="578" t="s">
        <v>531</v>
      </c>
      <c r="C126" s="410"/>
      <c r="D126" s="410"/>
      <c r="E126" s="393"/>
    </row>
    <row r="127" spans="1:5" ht="12" customHeight="1">
      <c r="A127" s="372" t="s">
        <v>63</v>
      </c>
      <c r="B127" s="578" t="s">
        <v>532</v>
      </c>
      <c r="C127" s="410"/>
      <c r="D127" s="410"/>
      <c r="E127" s="393"/>
    </row>
    <row r="128" spans="1:5" ht="12" customHeight="1" thickBot="1">
      <c r="A128" s="370" t="s">
        <v>64</v>
      </c>
      <c r="B128" s="579" t="s">
        <v>533</v>
      </c>
      <c r="C128" s="410"/>
      <c r="D128" s="410"/>
      <c r="E128" s="393"/>
    </row>
    <row r="129" spans="1:9" ht="12" customHeight="1" thickBot="1">
      <c r="A129" s="377" t="s">
        <v>11</v>
      </c>
      <c r="B129" s="557" t="s">
        <v>461</v>
      </c>
      <c r="C129" s="409">
        <f>+C130+C131+C132+C133</f>
        <v>0</v>
      </c>
      <c r="D129" s="409">
        <f>+D130+D131+D132+D133</f>
        <v>0</v>
      </c>
      <c r="E129" s="392">
        <f>+E130+E131+E132+E133</f>
        <v>0</v>
      </c>
    </row>
    <row r="130" spans="1:9" ht="12" customHeight="1">
      <c r="A130" s="372" t="s">
        <v>65</v>
      </c>
      <c r="B130" s="578" t="s">
        <v>534</v>
      </c>
      <c r="C130" s="410"/>
      <c r="D130" s="410"/>
      <c r="E130" s="393"/>
    </row>
    <row r="131" spans="1:9" ht="12" customHeight="1">
      <c r="A131" s="372" t="s">
        <v>66</v>
      </c>
      <c r="B131" s="578" t="s">
        <v>535</v>
      </c>
      <c r="C131" s="410"/>
      <c r="D131" s="410"/>
      <c r="E131" s="393"/>
    </row>
    <row r="132" spans="1:9" ht="12" customHeight="1">
      <c r="A132" s="372" t="s">
        <v>358</v>
      </c>
      <c r="B132" s="578" t="s">
        <v>536</v>
      </c>
      <c r="C132" s="410"/>
      <c r="D132" s="410"/>
      <c r="E132" s="393"/>
    </row>
    <row r="133" spans="1:9" ht="12" customHeight="1" thickBot="1">
      <c r="A133" s="370" t="s">
        <v>360</v>
      </c>
      <c r="B133" s="579" t="s">
        <v>537</v>
      </c>
      <c r="C133" s="410"/>
      <c r="D133" s="410"/>
      <c r="E133" s="393"/>
    </row>
    <row r="134" spans="1:9" ht="12" customHeight="1" thickBot="1">
      <c r="A134" s="377" t="s">
        <v>12</v>
      </c>
      <c r="B134" s="557" t="s">
        <v>466</v>
      </c>
      <c r="C134" s="415">
        <f>+C135+C136+C137+C138</f>
        <v>0</v>
      </c>
      <c r="D134" s="415">
        <f>+D135+D136+D137+D138</f>
        <v>0</v>
      </c>
      <c r="E134" s="428">
        <f>+E135+E136+E137+E138</f>
        <v>0</v>
      </c>
    </row>
    <row r="135" spans="1:9" ht="12" customHeight="1">
      <c r="A135" s="372" t="s">
        <v>67</v>
      </c>
      <c r="B135" s="578" t="s">
        <v>467</v>
      </c>
      <c r="C135" s="410"/>
      <c r="D135" s="410"/>
      <c r="E135" s="393"/>
    </row>
    <row r="136" spans="1:9" ht="12" customHeight="1">
      <c r="A136" s="372" t="s">
        <v>68</v>
      </c>
      <c r="B136" s="578" t="s">
        <v>468</v>
      </c>
      <c r="C136" s="410"/>
      <c r="D136" s="410"/>
      <c r="E136" s="393"/>
    </row>
    <row r="137" spans="1:9" ht="12" customHeight="1">
      <c r="A137" s="372" t="s">
        <v>367</v>
      </c>
      <c r="B137" s="578" t="s">
        <v>538</v>
      </c>
      <c r="C137" s="410"/>
      <c r="D137" s="410"/>
      <c r="E137" s="393"/>
    </row>
    <row r="138" spans="1:9" ht="12" customHeight="1" thickBot="1">
      <c r="A138" s="370" t="s">
        <v>369</v>
      </c>
      <c r="B138" s="579" t="s">
        <v>512</v>
      </c>
      <c r="C138" s="410"/>
      <c r="D138" s="410"/>
      <c r="E138" s="393"/>
    </row>
    <row r="139" spans="1:9" ht="15" customHeight="1" thickBot="1">
      <c r="A139" s="377" t="s">
        <v>13</v>
      </c>
      <c r="B139" s="557" t="s">
        <v>526</v>
      </c>
      <c r="C139" s="100">
        <f>+C140+C141+C142+C143</f>
        <v>0</v>
      </c>
      <c r="D139" s="100">
        <f>+D140+D141+D142+D143</f>
        <v>0</v>
      </c>
      <c r="E139" s="361">
        <f>+E140+E141+E142+E143</f>
        <v>0</v>
      </c>
      <c r="F139" s="426"/>
      <c r="G139" s="427"/>
      <c r="H139" s="427"/>
      <c r="I139" s="427"/>
    </row>
    <row r="140" spans="1:9" s="419" customFormat="1" ht="12.9" customHeight="1">
      <c r="A140" s="372" t="s">
        <v>127</v>
      </c>
      <c r="B140" s="578" t="s">
        <v>472</v>
      </c>
      <c r="C140" s="410"/>
      <c r="D140" s="410"/>
      <c r="E140" s="393"/>
    </row>
    <row r="141" spans="1:9" ht="13.5" customHeight="1">
      <c r="A141" s="372" t="s">
        <v>128</v>
      </c>
      <c r="B141" s="578" t="s">
        <v>473</v>
      </c>
      <c r="C141" s="410"/>
      <c r="D141" s="410"/>
      <c r="E141" s="393"/>
    </row>
    <row r="142" spans="1:9" ht="13.5" customHeight="1">
      <c r="A142" s="372" t="s">
        <v>153</v>
      </c>
      <c r="B142" s="578" t="s">
        <v>474</v>
      </c>
      <c r="C142" s="410"/>
      <c r="D142" s="410"/>
      <c r="E142" s="393"/>
    </row>
    <row r="143" spans="1:9" ht="13.5" customHeight="1" thickBot="1">
      <c r="A143" s="372" t="s">
        <v>375</v>
      </c>
      <c r="B143" s="578" t="s">
        <v>475</v>
      </c>
      <c r="C143" s="410"/>
      <c r="D143" s="410"/>
      <c r="E143" s="393"/>
    </row>
    <row r="144" spans="1:9" ht="12.75" customHeight="1" thickBot="1">
      <c r="A144" s="377" t="s">
        <v>14</v>
      </c>
      <c r="B144" s="557" t="s">
        <v>476</v>
      </c>
      <c r="C144" s="359">
        <f>+C125+C129+C134+C139</f>
        <v>0</v>
      </c>
      <c r="D144" s="359">
        <f>+D125+D129+D134+D139</f>
        <v>0</v>
      </c>
      <c r="E144" s="360">
        <f>+E125+E129+E134+E139</f>
        <v>0</v>
      </c>
    </row>
    <row r="145" spans="1:5" ht="13.5" customHeight="1" thickBot="1">
      <c r="A145" s="402" t="s">
        <v>15</v>
      </c>
      <c r="B145" s="580" t="s">
        <v>477</v>
      </c>
      <c r="C145" s="359">
        <f>+C124+C144</f>
        <v>25466</v>
      </c>
      <c r="D145" s="359">
        <f>+D124+D144</f>
        <v>26693</v>
      </c>
      <c r="E145" s="360">
        <f>+E124+E144</f>
        <v>15341</v>
      </c>
    </row>
    <row r="146" spans="1:5" ht="13.5" customHeight="1"/>
    <row r="147" spans="1:5" ht="13.5" customHeight="1"/>
    <row r="148" spans="1:5" ht="7.5" customHeight="1"/>
    <row r="150" spans="1:5" ht="12.75" customHeight="1"/>
    <row r="151" spans="1:5" ht="12.75" customHeight="1"/>
    <row r="152" spans="1:5" ht="12.75" customHeight="1"/>
    <row r="153" spans="1:5" ht="12.75" customHeight="1"/>
    <row r="154" spans="1:5" ht="12.75" customHeight="1"/>
    <row r="155" spans="1:5" ht="12.75" customHeight="1"/>
    <row r="156" spans="1:5" ht="12.75" customHeight="1"/>
    <row r="157" spans="1:5" ht="12.75" customHeight="1"/>
  </sheetData>
  <mergeCells count="10">
    <mergeCell ref="A1:E1"/>
    <mergeCell ref="A3:A4"/>
    <mergeCell ref="B3:B4"/>
    <mergeCell ref="D3:E3"/>
    <mergeCell ref="A88:A89"/>
    <mergeCell ref="B88:B89"/>
    <mergeCell ref="D88:E88"/>
    <mergeCell ref="C3:C4"/>
    <mergeCell ref="C88:C89"/>
    <mergeCell ref="A86:E86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Nemesládony Község Önkormányzata
2014. ÉVI ZÁRSZÁMADÁSÁNAK PÉNZÜGYI MÉRLEGE&amp;10
&amp;R&amp;"Times New Roman CE,Félkövér dőlt"&amp;11 1. tájékoztató tábla a 4/2015. (.28.) önkormányzati rendelethez</oddHeader>
  </headerFooter>
  <rowBreaks count="1" manualBreakCount="1">
    <brk id="8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topLeftCell="C1" zoomScaleNormal="100" workbookViewId="0">
      <selection activeCell="L5" sqref="L5"/>
    </sheetView>
  </sheetViews>
  <sheetFormatPr defaultColWidth="9.33203125" defaultRowHeight="13.2"/>
  <cols>
    <col min="1" max="1" width="6.77734375" style="5" customWidth="1"/>
    <col min="2" max="2" width="32.33203125" style="4" customWidth="1"/>
    <col min="3" max="3" width="17" style="4" customWidth="1"/>
    <col min="4" max="9" width="12.77734375" style="4" customWidth="1"/>
    <col min="10" max="10" width="13.77734375" style="4" customWidth="1"/>
    <col min="11" max="11" width="4" style="4" customWidth="1"/>
    <col min="12" max="16384" width="9.33203125" style="4"/>
  </cols>
  <sheetData>
    <row r="1" spans="1:11" ht="14.4" thickBot="1">
      <c r="A1" s="114"/>
      <c r="B1" s="115"/>
      <c r="C1" s="115"/>
      <c r="D1" s="115"/>
      <c r="E1" s="115"/>
      <c r="F1" s="115"/>
      <c r="G1" s="115"/>
      <c r="H1" s="115"/>
      <c r="I1" s="115"/>
      <c r="J1" s="116" t="s">
        <v>49</v>
      </c>
      <c r="K1" s="645" t="s">
        <v>694</v>
      </c>
    </row>
    <row r="2" spans="1:11" s="120" customFormat="1" ht="26.25" customHeight="1">
      <c r="A2" s="688" t="s">
        <v>57</v>
      </c>
      <c r="B2" s="690" t="s">
        <v>184</v>
      </c>
      <c r="C2" s="690" t="s">
        <v>185</v>
      </c>
      <c r="D2" s="690" t="s">
        <v>186</v>
      </c>
      <c r="E2" s="690" t="s">
        <v>678</v>
      </c>
      <c r="F2" s="117" t="s">
        <v>187</v>
      </c>
      <c r="G2" s="118"/>
      <c r="H2" s="118"/>
      <c r="I2" s="119"/>
      <c r="J2" s="693" t="s">
        <v>188</v>
      </c>
      <c r="K2" s="645"/>
    </row>
    <row r="3" spans="1:11" s="124" customFormat="1" ht="32.25" customHeight="1" thickBot="1">
      <c r="A3" s="689"/>
      <c r="B3" s="691"/>
      <c r="C3" s="691"/>
      <c r="D3" s="692"/>
      <c r="E3" s="692"/>
      <c r="F3" s="121" t="s">
        <v>690</v>
      </c>
      <c r="G3" s="122" t="s">
        <v>691</v>
      </c>
      <c r="H3" s="122" t="s">
        <v>692</v>
      </c>
      <c r="I3" s="123" t="s">
        <v>693</v>
      </c>
      <c r="J3" s="694"/>
      <c r="K3" s="645"/>
    </row>
    <row r="4" spans="1:11" s="126" customFormat="1" ht="14.1" customHeight="1" thickBot="1">
      <c r="A4" s="559" t="s">
        <v>424</v>
      </c>
      <c r="B4" s="125" t="s">
        <v>539</v>
      </c>
      <c r="C4" s="560" t="s">
        <v>426</v>
      </c>
      <c r="D4" s="560" t="s">
        <v>427</v>
      </c>
      <c r="E4" s="560" t="s">
        <v>428</v>
      </c>
      <c r="F4" s="560" t="s">
        <v>505</v>
      </c>
      <c r="G4" s="560" t="s">
        <v>506</v>
      </c>
      <c r="H4" s="560" t="s">
        <v>507</v>
      </c>
      <c r="I4" s="560" t="s">
        <v>508</v>
      </c>
      <c r="J4" s="561" t="s">
        <v>634</v>
      </c>
      <c r="K4" s="645"/>
    </row>
    <row r="5" spans="1:11" ht="33.75" customHeight="1">
      <c r="A5" s="127" t="s">
        <v>6</v>
      </c>
      <c r="B5" s="128" t="s">
        <v>189</v>
      </c>
      <c r="C5" s="129"/>
      <c r="D5" s="130">
        <f t="shared" ref="D5:I5" si="0">SUM(D6:D7)</f>
        <v>0</v>
      </c>
      <c r="E5" s="130">
        <f t="shared" si="0"/>
        <v>0</v>
      </c>
      <c r="F5" s="130">
        <f t="shared" si="0"/>
        <v>0</v>
      </c>
      <c r="G5" s="130">
        <f t="shared" si="0"/>
        <v>0</v>
      </c>
      <c r="H5" s="130">
        <f t="shared" si="0"/>
        <v>0</v>
      </c>
      <c r="I5" s="131">
        <f t="shared" si="0"/>
        <v>0</v>
      </c>
      <c r="J5" s="132">
        <f t="shared" ref="J5:J17" si="1">SUM(F5:I5)</f>
        <v>0</v>
      </c>
      <c r="K5" s="645"/>
    </row>
    <row r="6" spans="1:11" ht="21" customHeight="1">
      <c r="A6" s="133" t="s">
        <v>7</v>
      </c>
      <c r="B6" s="134" t="s">
        <v>190</v>
      </c>
      <c r="C6" s="135"/>
      <c r="D6" s="2"/>
      <c r="E6" s="2"/>
      <c r="F6" s="2"/>
      <c r="G6" s="2"/>
      <c r="H6" s="2"/>
      <c r="I6" s="50"/>
      <c r="J6" s="136">
        <f t="shared" si="1"/>
        <v>0</v>
      </c>
      <c r="K6" s="645"/>
    </row>
    <row r="7" spans="1:11" ht="21" customHeight="1">
      <c r="A7" s="133" t="s">
        <v>8</v>
      </c>
      <c r="B7" s="134" t="s">
        <v>190</v>
      </c>
      <c r="C7" s="135"/>
      <c r="D7" s="2"/>
      <c r="E7" s="2"/>
      <c r="F7" s="2"/>
      <c r="G7" s="2"/>
      <c r="H7" s="2"/>
      <c r="I7" s="50"/>
      <c r="J7" s="136">
        <f t="shared" si="1"/>
        <v>0</v>
      </c>
      <c r="K7" s="645"/>
    </row>
    <row r="8" spans="1:11" ht="36" customHeight="1">
      <c r="A8" s="133" t="s">
        <v>9</v>
      </c>
      <c r="B8" s="137" t="s">
        <v>191</v>
      </c>
      <c r="C8" s="138"/>
      <c r="D8" s="139">
        <f t="shared" ref="D8:I8" si="2">SUM(D9:D10)</f>
        <v>0</v>
      </c>
      <c r="E8" s="139">
        <f t="shared" si="2"/>
        <v>0</v>
      </c>
      <c r="F8" s="139">
        <f t="shared" si="2"/>
        <v>0</v>
      </c>
      <c r="G8" s="139">
        <f t="shared" si="2"/>
        <v>0</v>
      </c>
      <c r="H8" s="139">
        <f t="shared" si="2"/>
        <v>0</v>
      </c>
      <c r="I8" s="140">
        <f t="shared" si="2"/>
        <v>0</v>
      </c>
      <c r="J8" s="141">
        <f t="shared" si="1"/>
        <v>0</v>
      </c>
      <c r="K8" s="645"/>
    </row>
    <row r="9" spans="1:11" ht="21" customHeight="1">
      <c r="A9" s="133" t="s">
        <v>10</v>
      </c>
      <c r="B9" s="134" t="s">
        <v>190</v>
      </c>
      <c r="C9" s="135"/>
      <c r="D9" s="2"/>
      <c r="E9" s="2"/>
      <c r="F9" s="2"/>
      <c r="G9" s="2"/>
      <c r="H9" s="2"/>
      <c r="I9" s="50"/>
      <c r="J9" s="136">
        <f t="shared" si="1"/>
        <v>0</v>
      </c>
      <c r="K9" s="645"/>
    </row>
    <row r="10" spans="1:11" ht="18" customHeight="1">
      <c r="A10" s="133" t="s">
        <v>11</v>
      </c>
      <c r="B10" s="134" t="s">
        <v>190</v>
      </c>
      <c r="C10" s="135"/>
      <c r="D10" s="2"/>
      <c r="E10" s="2"/>
      <c r="F10" s="2"/>
      <c r="G10" s="2"/>
      <c r="H10" s="2"/>
      <c r="I10" s="50"/>
      <c r="J10" s="136">
        <f t="shared" si="1"/>
        <v>0</v>
      </c>
      <c r="K10" s="645"/>
    </row>
    <row r="11" spans="1:11" ht="21" customHeight="1">
      <c r="A11" s="133" t="s">
        <v>12</v>
      </c>
      <c r="B11" s="142" t="s">
        <v>192</v>
      </c>
      <c r="C11" s="138"/>
      <c r="D11" s="139">
        <f t="shared" ref="D11:I11" si="3">SUM(D12:D12)</f>
        <v>0</v>
      </c>
      <c r="E11" s="139">
        <f t="shared" si="3"/>
        <v>0</v>
      </c>
      <c r="F11" s="139">
        <f t="shared" si="3"/>
        <v>0</v>
      </c>
      <c r="G11" s="139">
        <f t="shared" si="3"/>
        <v>0</v>
      </c>
      <c r="H11" s="139">
        <f t="shared" si="3"/>
        <v>0</v>
      </c>
      <c r="I11" s="140">
        <f t="shared" si="3"/>
        <v>0</v>
      </c>
      <c r="J11" s="141">
        <f t="shared" si="1"/>
        <v>0</v>
      </c>
      <c r="K11" s="645"/>
    </row>
    <row r="12" spans="1:11" ht="21" customHeight="1">
      <c r="A12" s="133" t="s">
        <v>13</v>
      </c>
      <c r="B12" s="134" t="s">
        <v>190</v>
      </c>
      <c r="C12" s="135"/>
      <c r="D12" s="2"/>
      <c r="E12" s="2"/>
      <c r="F12" s="2"/>
      <c r="G12" s="2"/>
      <c r="H12" s="2"/>
      <c r="I12" s="50"/>
      <c r="J12" s="136">
        <f t="shared" si="1"/>
        <v>0</v>
      </c>
      <c r="K12" s="645"/>
    </row>
    <row r="13" spans="1:11" ht="21" customHeight="1">
      <c r="A13" s="133" t="s">
        <v>14</v>
      </c>
      <c r="B13" s="142" t="s">
        <v>193</v>
      </c>
      <c r="C13" s="138"/>
      <c r="D13" s="139">
        <f t="shared" ref="D13:I13" si="4">SUM(D14:D14)</f>
        <v>0</v>
      </c>
      <c r="E13" s="139">
        <f t="shared" si="4"/>
        <v>0</v>
      </c>
      <c r="F13" s="139">
        <f t="shared" si="4"/>
        <v>0</v>
      </c>
      <c r="G13" s="139">
        <f t="shared" si="4"/>
        <v>0</v>
      </c>
      <c r="H13" s="139">
        <f t="shared" si="4"/>
        <v>0</v>
      </c>
      <c r="I13" s="140">
        <f t="shared" si="4"/>
        <v>0</v>
      </c>
      <c r="J13" s="141">
        <f t="shared" si="1"/>
        <v>0</v>
      </c>
      <c r="K13" s="645"/>
    </row>
    <row r="14" spans="1:11" ht="21" customHeight="1">
      <c r="A14" s="133" t="s">
        <v>15</v>
      </c>
      <c r="B14" s="134" t="s">
        <v>190</v>
      </c>
      <c r="C14" s="135"/>
      <c r="D14" s="2"/>
      <c r="E14" s="2"/>
      <c r="F14" s="2"/>
      <c r="G14" s="2"/>
      <c r="H14" s="2"/>
      <c r="I14" s="50"/>
      <c r="J14" s="136">
        <f t="shared" si="1"/>
        <v>0</v>
      </c>
      <c r="K14" s="645"/>
    </row>
    <row r="15" spans="1:11" ht="21" customHeight="1">
      <c r="A15" s="143" t="s">
        <v>16</v>
      </c>
      <c r="B15" s="144" t="s">
        <v>194</v>
      </c>
      <c r="C15" s="145"/>
      <c r="D15" s="146">
        <f t="shared" ref="D15:I15" si="5">SUM(D16:D17)</f>
        <v>0</v>
      </c>
      <c r="E15" s="146">
        <f t="shared" si="5"/>
        <v>0</v>
      </c>
      <c r="F15" s="146">
        <f t="shared" si="5"/>
        <v>0</v>
      </c>
      <c r="G15" s="146">
        <f t="shared" si="5"/>
        <v>0</v>
      </c>
      <c r="H15" s="146">
        <f t="shared" si="5"/>
        <v>0</v>
      </c>
      <c r="I15" s="147">
        <f t="shared" si="5"/>
        <v>0</v>
      </c>
      <c r="J15" s="141">
        <f t="shared" si="1"/>
        <v>0</v>
      </c>
      <c r="K15" s="645"/>
    </row>
    <row r="16" spans="1:11" ht="21" customHeight="1">
      <c r="A16" s="143" t="s">
        <v>17</v>
      </c>
      <c r="B16" s="134" t="s">
        <v>190</v>
      </c>
      <c r="C16" s="135"/>
      <c r="D16" s="2"/>
      <c r="E16" s="2"/>
      <c r="F16" s="2"/>
      <c r="G16" s="2"/>
      <c r="H16" s="2"/>
      <c r="I16" s="50"/>
      <c r="J16" s="136">
        <f t="shared" si="1"/>
        <v>0</v>
      </c>
      <c r="K16" s="645"/>
    </row>
    <row r="17" spans="1:11" ht="21" customHeight="1" thickBot="1">
      <c r="A17" s="143" t="s">
        <v>18</v>
      </c>
      <c r="B17" s="134" t="s">
        <v>190</v>
      </c>
      <c r="C17" s="148"/>
      <c r="D17" s="149"/>
      <c r="E17" s="149"/>
      <c r="F17" s="149"/>
      <c r="G17" s="149"/>
      <c r="H17" s="149"/>
      <c r="I17" s="150"/>
      <c r="J17" s="136">
        <f t="shared" si="1"/>
        <v>0</v>
      </c>
      <c r="K17" s="645"/>
    </row>
    <row r="18" spans="1:11" ht="21" customHeight="1" thickBot="1">
      <c r="A18" s="151" t="s">
        <v>19</v>
      </c>
      <c r="B18" s="152" t="s">
        <v>195</v>
      </c>
      <c r="C18" s="153"/>
      <c r="D18" s="154">
        <f t="shared" ref="D18:J18" si="6">D5+D8+D11+D13+D15</f>
        <v>0</v>
      </c>
      <c r="E18" s="154">
        <f t="shared" si="6"/>
        <v>0</v>
      </c>
      <c r="F18" s="154">
        <f t="shared" si="6"/>
        <v>0</v>
      </c>
      <c r="G18" s="154">
        <f t="shared" si="6"/>
        <v>0</v>
      </c>
      <c r="H18" s="154">
        <f t="shared" si="6"/>
        <v>0</v>
      </c>
      <c r="I18" s="155">
        <f t="shared" si="6"/>
        <v>0</v>
      </c>
      <c r="J18" s="156">
        <f t="shared" si="6"/>
        <v>0</v>
      </c>
      <c r="K18" s="645"/>
    </row>
  </sheetData>
  <mergeCells count="7">
    <mergeCell ref="K1:K18"/>
    <mergeCell ref="A2:A3"/>
    <mergeCell ref="B2:B3"/>
    <mergeCell ref="C2:C3"/>
    <mergeCell ref="D2:D3"/>
    <mergeCell ref="E2:E3"/>
    <mergeCell ref="J2:J3"/>
  </mergeCells>
  <phoneticPr fontId="26" type="noConversion"/>
  <printOptions horizontalCentered="1"/>
  <pageMargins left="0.78740157480314965" right="0.78740157480314965" top="1.39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topLeftCell="C1" zoomScaleNormal="100" workbookViewId="0">
      <selection activeCell="J3" sqref="J3"/>
    </sheetView>
  </sheetViews>
  <sheetFormatPr defaultColWidth="9.33203125" defaultRowHeight="13.2"/>
  <cols>
    <col min="1" max="1" width="6.77734375" style="5" customWidth="1"/>
    <col min="2" max="2" width="50.33203125" style="4" customWidth="1"/>
    <col min="3" max="5" width="12.77734375" style="4" customWidth="1"/>
    <col min="6" max="6" width="13.77734375" style="4" customWidth="1"/>
    <col min="7" max="7" width="15.44140625" style="4" customWidth="1"/>
    <col min="8" max="8" width="16.77734375" style="4" customWidth="1"/>
    <col min="9" max="9" width="5.6640625" style="4" customWidth="1"/>
    <col min="10" max="16384" width="9.33203125" style="4"/>
  </cols>
  <sheetData>
    <row r="1" spans="1:9" s="20" customFormat="1" ht="14.4" thickBot="1">
      <c r="A1" s="157"/>
      <c r="H1" s="158" t="s">
        <v>49</v>
      </c>
      <c r="I1" s="695" t="s">
        <v>697</v>
      </c>
    </row>
    <row r="2" spans="1:9" s="120" customFormat="1" ht="26.25" customHeight="1">
      <c r="A2" s="654" t="s">
        <v>57</v>
      </c>
      <c r="B2" s="699" t="s">
        <v>196</v>
      </c>
      <c r="C2" s="654" t="s">
        <v>197</v>
      </c>
      <c r="D2" s="654" t="s">
        <v>198</v>
      </c>
      <c r="E2" s="701" t="s">
        <v>695</v>
      </c>
      <c r="F2" s="703" t="s">
        <v>199</v>
      </c>
      <c r="G2" s="704"/>
      <c r="H2" s="696" t="s">
        <v>696</v>
      </c>
      <c r="I2" s="695"/>
    </row>
    <row r="3" spans="1:9" s="124" customFormat="1" ht="40.5" customHeight="1" thickBot="1">
      <c r="A3" s="698"/>
      <c r="B3" s="700"/>
      <c r="C3" s="700"/>
      <c r="D3" s="698"/>
      <c r="E3" s="702"/>
      <c r="F3" s="159" t="s">
        <v>690</v>
      </c>
      <c r="G3" s="160" t="s">
        <v>691</v>
      </c>
      <c r="H3" s="697"/>
      <c r="I3" s="695"/>
    </row>
    <row r="4" spans="1:9" s="164" customFormat="1" ht="12.9" customHeight="1" thickBot="1">
      <c r="A4" s="161" t="s">
        <v>424</v>
      </c>
      <c r="B4" s="113" t="s">
        <v>425</v>
      </c>
      <c r="C4" s="113" t="s">
        <v>426</v>
      </c>
      <c r="D4" s="162" t="s">
        <v>427</v>
      </c>
      <c r="E4" s="161" t="s">
        <v>428</v>
      </c>
      <c r="F4" s="162" t="s">
        <v>505</v>
      </c>
      <c r="G4" s="162" t="s">
        <v>506</v>
      </c>
      <c r="H4" s="163" t="s">
        <v>507</v>
      </c>
      <c r="I4" s="695"/>
    </row>
    <row r="5" spans="1:9" ht="22.5" customHeight="1" thickBot="1">
      <c r="A5" s="165" t="s">
        <v>6</v>
      </c>
      <c r="B5" s="166" t="s">
        <v>200</v>
      </c>
      <c r="C5" s="167"/>
      <c r="D5" s="168"/>
      <c r="E5" s="169">
        <f>SUM(E6:E11)</f>
        <v>0</v>
      </c>
      <c r="F5" s="170">
        <f>SUM(F6:F11)</f>
        <v>0</v>
      </c>
      <c r="G5" s="170">
        <f>SUM(G6:G11)</f>
        <v>0</v>
      </c>
      <c r="H5" s="171">
        <f>SUM(H6:H11)</f>
        <v>0</v>
      </c>
      <c r="I5" s="695"/>
    </row>
    <row r="6" spans="1:9" ht="22.5" customHeight="1">
      <c r="A6" s="172" t="s">
        <v>7</v>
      </c>
      <c r="B6" s="173" t="s">
        <v>190</v>
      </c>
      <c r="C6" s="174"/>
      <c r="D6" s="175"/>
      <c r="E6" s="176"/>
      <c r="F6" s="2"/>
      <c r="G6" s="2"/>
      <c r="H6" s="177"/>
      <c r="I6" s="695"/>
    </row>
    <row r="7" spans="1:9" ht="22.5" customHeight="1">
      <c r="A7" s="172" t="s">
        <v>8</v>
      </c>
      <c r="B7" s="173" t="s">
        <v>190</v>
      </c>
      <c r="C7" s="174"/>
      <c r="D7" s="175"/>
      <c r="E7" s="176"/>
      <c r="F7" s="2"/>
      <c r="G7" s="2"/>
      <c r="H7" s="177"/>
      <c r="I7" s="695"/>
    </row>
    <row r="8" spans="1:9" ht="22.5" customHeight="1">
      <c r="A8" s="172" t="s">
        <v>9</v>
      </c>
      <c r="B8" s="173" t="s">
        <v>190</v>
      </c>
      <c r="C8" s="174"/>
      <c r="D8" s="175"/>
      <c r="E8" s="176"/>
      <c r="F8" s="2"/>
      <c r="G8" s="2"/>
      <c r="H8" s="177"/>
      <c r="I8" s="695"/>
    </row>
    <row r="9" spans="1:9" ht="22.5" customHeight="1">
      <c r="A9" s="172" t="s">
        <v>10</v>
      </c>
      <c r="B9" s="173" t="s">
        <v>190</v>
      </c>
      <c r="C9" s="174"/>
      <c r="D9" s="175"/>
      <c r="E9" s="176"/>
      <c r="F9" s="2"/>
      <c r="G9" s="2"/>
      <c r="H9" s="177"/>
      <c r="I9" s="695"/>
    </row>
    <row r="10" spans="1:9" ht="22.5" customHeight="1">
      <c r="A10" s="172" t="s">
        <v>11</v>
      </c>
      <c r="B10" s="173" t="s">
        <v>190</v>
      </c>
      <c r="C10" s="174"/>
      <c r="D10" s="175"/>
      <c r="E10" s="176"/>
      <c r="F10" s="2"/>
      <c r="G10" s="2"/>
      <c r="H10" s="177"/>
      <c r="I10" s="695"/>
    </row>
    <row r="11" spans="1:9" ht="22.5" customHeight="1" thickBot="1">
      <c r="A11" s="172" t="s">
        <v>12</v>
      </c>
      <c r="B11" s="173" t="s">
        <v>190</v>
      </c>
      <c r="C11" s="174"/>
      <c r="D11" s="175"/>
      <c r="E11" s="176"/>
      <c r="F11" s="2"/>
      <c r="G11" s="2"/>
      <c r="H11" s="177"/>
      <c r="I11" s="695"/>
    </row>
    <row r="12" spans="1:9" ht="22.5" customHeight="1" thickBot="1">
      <c r="A12" s="165" t="s">
        <v>13</v>
      </c>
      <c r="B12" s="166" t="s">
        <v>201</v>
      </c>
      <c r="C12" s="178"/>
      <c r="D12" s="179"/>
      <c r="E12" s="169">
        <f>SUM(E13:E18)</f>
        <v>0</v>
      </c>
      <c r="F12" s="170">
        <f>SUM(F13:F18)</f>
        <v>0</v>
      </c>
      <c r="G12" s="170">
        <f>SUM(G13:G18)</f>
        <v>0</v>
      </c>
      <c r="H12" s="171">
        <f>SUM(H13:H18)</f>
        <v>0</v>
      </c>
      <c r="I12" s="695"/>
    </row>
    <row r="13" spans="1:9" ht="22.5" customHeight="1">
      <c r="A13" s="172" t="s">
        <v>14</v>
      </c>
      <c r="B13" s="173" t="s">
        <v>190</v>
      </c>
      <c r="C13" s="174"/>
      <c r="D13" s="175"/>
      <c r="E13" s="176"/>
      <c r="F13" s="2"/>
      <c r="G13" s="2"/>
      <c r="H13" s="177"/>
      <c r="I13" s="695"/>
    </row>
    <row r="14" spans="1:9" ht="22.5" customHeight="1">
      <c r="A14" s="172" t="s">
        <v>15</v>
      </c>
      <c r="B14" s="173" t="s">
        <v>190</v>
      </c>
      <c r="C14" s="174"/>
      <c r="D14" s="175"/>
      <c r="E14" s="176"/>
      <c r="F14" s="2"/>
      <c r="G14" s="2"/>
      <c r="H14" s="177"/>
      <c r="I14" s="695"/>
    </row>
    <row r="15" spans="1:9" ht="22.5" customHeight="1">
      <c r="A15" s="172" t="s">
        <v>16</v>
      </c>
      <c r="B15" s="173" t="s">
        <v>190</v>
      </c>
      <c r="C15" s="174"/>
      <c r="D15" s="175"/>
      <c r="E15" s="176"/>
      <c r="F15" s="2"/>
      <c r="G15" s="2"/>
      <c r="H15" s="177"/>
      <c r="I15" s="695"/>
    </row>
    <row r="16" spans="1:9" ht="22.5" customHeight="1">
      <c r="A16" s="172" t="s">
        <v>17</v>
      </c>
      <c r="B16" s="173" t="s">
        <v>190</v>
      </c>
      <c r="C16" s="174"/>
      <c r="D16" s="175"/>
      <c r="E16" s="176"/>
      <c r="F16" s="2"/>
      <c r="G16" s="2"/>
      <c r="H16" s="177"/>
      <c r="I16" s="695"/>
    </row>
    <row r="17" spans="1:9" ht="22.5" customHeight="1">
      <c r="A17" s="172" t="s">
        <v>18</v>
      </c>
      <c r="B17" s="173" t="s">
        <v>190</v>
      </c>
      <c r="C17" s="174"/>
      <c r="D17" s="175"/>
      <c r="E17" s="176"/>
      <c r="F17" s="2"/>
      <c r="G17" s="2"/>
      <c r="H17" s="177"/>
      <c r="I17" s="695"/>
    </row>
    <row r="18" spans="1:9" ht="22.5" customHeight="1" thickBot="1">
      <c r="A18" s="172" t="s">
        <v>19</v>
      </c>
      <c r="B18" s="173" t="s">
        <v>190</v>
      </c>
      <c r="C18" s="174"/>
      <c r="D18" s="175"/>
      <c r="E18" s="176"/>
      <c r="F18" s="2"/>
      <c r="G18" s="2"/>
      <c r="H18" s="177"/>
      <c r="I18" s="695"/>
    </row>
    <row r="19" spans="1:9" ht="22.5" customHeight="1" thickBot="1">
      <c r="A19" s="165" t="s">
        <v>20</v>
      </c>
      <c r="B19" s="166" t="s">
        <v>635</v>
      </c>
      <c r="C19" s="167"/>
      <c r="D19" s="168"/>
      <c r="E19" s="169">
        <f>E5+E12</f>
        <v>0</v>
      </c>
      <c r="F19" s="170">
        <f>F5+F12</f>
        <v>0</v>
      </c>
      <c r="G19" s="170">
        <f>G5+G12</f>
        <v>0</v>
      </c>
      <c r="H19" s="171">
        <f>H5+H12</f>
        <v>0</v>
      </c>
      <c r="I19" s="695"/>
    </row>
    <row r="20" spans="1:9" ht="20.100000000000001" customHeight="1"/>
  </sheetData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honeticPr fontId="26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landscape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opLeftCell="C1" zoomScaleNormal="100" workbookViewId="0">
      <selection activeCell="K20" sqref="K20"/>
    </sheetView>
  </sheetViews>
  <sheetFormatPr defaultColWidth="9.33203125" defaultRowHeight="13.2"/>
  <cols>
    <col min="1" max="1" width="5.44140625" style="8" customWidth="1"/>
    <col min="2" max="2" width="36.77734375" style="8" customWidth="1"/>
    <col min="3" max="8" width="13.77734375" style="8" customWidth="1"/>
    <col min="9" max="9" width="15.109375" style="8" customWidth="1"/>
    <col min="10" max="10" width="5" style="8" customWidth="1"/>
    <col min="11" max="16384" width="9.33203125" style="8"/>
  </cols>
  <sheetData>
    <row r="1" spans="1:10" ht="34.5" customHeight="1">
      <c r="A1" s="709" t="s">
        <v>698</v>
      </c>
      <c r="B1" s="710"/>
      <c r="C1" s="710"/>
      <c r="D1" s="710"/>
      <c r="E1" s="710"/>
      <c r="F1" s="710"/>
      <c r="G1" s="710"/>
      <c r="H1" s="710"/>
      <c r="I1" s="710"/>
      <c r="J1" s="695" t="s">
        <v>699</v>
      </c>
    </row>
    <row r="2" spans="1:10" ht="14.4" thickBot="1">
      <c r="H2" s="711" t="s">
        <v>202</v>
      </c>
      <c r="I2" s="711"/>
      <c r="J2" s="695"/>
    </row>
    <row r="3" spans="1:10" ht="13.8" thickBot="1">
      <c r="A3" s="712" t="s">
        <v>4</v>
      </c>
      <c r="B3" s="714" t="s">
        <v>203</v>
      </c>
      <c r="C3" s="716" t="s">
        <v>204</v>
      </c>
      <c r="D3" s="718" t="s">
        <v>205</v>
      </c>
      <c r="E3" s="719"/>
      <c r="F3" s="719"/>
      <c r="G3" s="719"/>
      <c r="H3" s="719"/>
      <c r="I3" s="720" t="s">
        <v>206</v>
      </c>
      <c r="J3" s="695"/>
    </row>
    <row r="4" spans="1:10" s="21" customFormat="1" ht="42" customHeight="1" thickBot="1">
      <c r="A4" s="713"/>
      <c r="B4" s="715"/>
      <c r="C4" s="717"/>
      <c r="D4" s="180" t="s">
        <v>207</v>
      </c>
      <c r="E4" s="180" t="s">
        <v>208</v>
      </c>
      <c r="F4" s="180" t="s">
        <v>209</v>
      </c>
      <c r="G4" s="181" t="s">
        <v>210</v>
      </c>
      <c r="H4" s="181" t="s">
        <v>211</v>
      </c>
      <c r="I4" s="721"/>
      <c r="J4" s="695"/>
    </row>
    <row r="5" spans="1:10" s="21" customFormat="1" ht="12" customHeight="1" thickBot="1">
      <c r="A5" s="556" t="s">
        <v>424</v>
      </c>
      <c r="B5" s="182" t="s">
        <v>425</v>
      </c>
      <c r="C5" s="182" t="s">
        <v>426</v>
      </c>
      <c r="D5" s="182" t="s">
        <v>427</v>
      </c>
      <c r="E5" s="182" t="s">
        <v>428</v>
      </c>
      <c r="F5" s="182" t="s">
        <v>505</v>
      </c>
      <c r="G5" s="182" t="s">
        <v>506</v>
      </c>
      <c r="H5" s="182" t="s">
        <v>540</v>
      </c>
      <c r="I5" s="183" t="s">
        <v>541</v>
      </c>
      <c r="J5" s="695"/>
    </row>
    <row r="6" spans="1:10" s="21" customFormat="1" ht="18" customHeight="1">
      <c r="A6" s="722" t="s">
        <v>212</v>
      </c>
      <c r="B6" s="723"/>
      <c r="C6" s="723"/>
      <c r="D6" s="723"/>
      <c r="E6" s="723"/>
      <c r="F6" s="723"/>
      <c r="G6" s="723"/>
      <c r="H6" s="723"/>
      <c r="I6" s="724"/>
      <c r="J6" s="695"/>
    </row>
    <row r="7" spans="1:10" ht="15.9" customHeight="1">
      <c r="A7" s="34" t="s">
        <v>6</v>
      </c>
      <c r="B7" s="32" t="s">
        <v>213</v>
      </c>
      <c r="C7" s="24"/>
      <c r="D7" s="24"/>
      <c r="E7" s="24"/>
      <c r="F7" s="24"/>
      <c r="G7" s="185"/>
      <c r="H7" s="186">
        <f t="shared" ref="H7:H13" si="0">SUM(D7:G7)</f>
        <v>0</v>
      </c>
      <c r="I7" s="35">
        <f t="shared" ref="I7:I13" si="1">C7+H7</f>
        <v>0</v>
      </c>
      <c r="J7" s="695"/>
    </row>
    <row r="8" spans="1:10">
      <c r="A8" s="34" t="s">
        <v>7</v>
      </c>
      <c r="B8" s="32" t="s">
        <v>144</v>
      </c>
      <c r="C8" s="24"/>
      <c r="D8" s="24"/>
      <c r="E8" s="24"/>
      <c r="F8" s="24"/>
      <c r="G8" s="185"/>
      <c r="H8" s="186">
        <f t="shared" si="0"/>
        <v>0</v>
      </c>
      <c r="I8" s="35">
        <f t="shared" si="1"/>
        <v>0</v>
      </c>
      <c r="J8" s="695"/>
    </row>
    <row r="9" spans="1:10">
      <c r="A9" s="34" t="s">
        <v>8</v>
      </c>
      <c r="B9" s="32" t="s">
        <v>145</v>
      </c>
      <c r="C9" s="24"/>
      <c r="D9" s="24"/>
      <c r="E9" s="24"/>
      <c r="F9" s="24"/>
      <c r="G9" s="185"/>
      <c r="H9" s="186">
        <f t="shared" si="0"/>
        <v>0</v>
      </c>
      <c r="I9" s="35">
        <f t="shared" si="1"/>
        <v>0</v>
      </c>
      <c r="J9" s="695"/>
    </row>
    <row r="10" spans="1:10" ht="15.9" customHeight="1">
      <c r="A10" s="34" t="s">
        <v>9</v>
      </c>
      <c r="B10" s="32" t="s">
        <v>146</v>
      </c>
      <c r="C10" s="24"/>
      <c r="D10" s="24"/>
      <c r="E10" s="24"/>
      <c r="F10" s="24"/>
      <c r="G10" s="185"/>
      <c r="H10" s="186">
        <f t="shared" si="0"/>
        <v>0</v>
      </c>
      <c r="I10" s="35">
        <f t="shared" si="1"/>
        <v>0</v>
      </c>
      <c r="J10" s="695"/>
    </row>
    <row r="11" spans="1:10">
      <c r="A11" s="34" t="s">
        <v>10</v>
      </c>
      <c r="B11" s="32" t="s">
        <v>147</v>
      </c>
      <c r="C11" s="24"/>
      <c r="D11" s="24"/>
      <c r="E11" s="24"/>
      <c r="F11" s="24"/>
      <c r="G11" s="185"/>
      <c r="H11" s="186">
        <f t="shared" si="0"/>
        <v>0</v>
      </c>
      <c r="I11" s="35">
        <f t="shared" si="1"/>
        <v>0</v>
      </c>
      <c r="J11" s="695"/>
    </row>
    <row r="12" spans="1:10" ht="15.9" customHeight="1">
      <c r="A12" s="36" t="s">
        <v>11</v>
      </c>
      <c r="B12" s="37" t="s">
        <v>214</v>
      </c>
      <c r="C12" s="25"/>
      <c r="D12" s="25"/>
      <c r="E12" s="25"/>
      <c r="F12" s="25"/>
      <c r="G12" s="187"/>
      <c r="H12" s="186">
        <f t="shared" si="0"/>
        <v>0</v>
      </c>
      <c r="I12" s="35">
        <f t="shared" si="1"/>
        <v>0</v>
      </c>
      <c r="J12" s="695"/>
    </row>
    <row r="13" spans="1:10" ht="15.9" customHeight="1" thickBot="1">
      <c r="A13" s="188" t="s">
        <v>12</v>
      </c>
      <c r="B13" s="189" t="s">
        <v>215</v>
      </c>
      <c r="C13" s="191"/>
      <c r="D13" s="191"/>
      <c r="E13" s="191"/>
      <c r="F13" s="191"/>
      <c r="G13" s="192"/>
      <c r="H13" s="186">
        <f t="shared" si="0"/>
        <v>0</v>
      </c>
      <c r="I13" s="35">
        <f t="shared" si="1"/>
        <v>0</v>
      </c>
      <c r="J13" s="695"/>
    </row>
    <row r="14" spans="1:10" s="26" customFormat="1" ht="18" customHeight="1" thickBot="1">
      <c r="A14" s="705" t="s">
        <v>216</v>
      </c>
      <c r="B14" s="706"/>
      <c r="C14" s="38">
        <f t="shared" ref="C14:I14" si="2">SUM(C7:C13)</f>
        <v>0</v>
      </c>
      <c r="D14" s="38">
        <f>SUM(D7:D13)</f>
        <v>0</v>
      </c>
      <c r="E14" s="38">
        <f t="shared" si="2"/>
        <v>0</v>
      </c>
      <c r="F14" s="38">
        <f t="shared" si="2"/>
        <v>0</v>
      </c>
      <c r="G14" s="193">
        <f t="shared" si="2"/>
        <v>0</v>
      </c>
      <c r="H14" s="193">
        <f t="shared" si="2"/>
        <v>0</v>
      </c>
      <c r="I14" s="39">
        <f t="shared" si="2"/>
        <v>0</v>
      </c>
      <c r="J14" s="695"/>
    </row>
    <row r="15" spans="1:10" s="23" customFormat="1" ht="18" customHeight="1">
      <c r="A15" s="725" t="s">
        <v>217</v>
      </c>
      <c r="B15" s="726"/>
      <c r="C15" s="726"/>
      <c r="D15" s="726"/>
      <c r="E15" s="726"/>
      <c r="F15" s="726"/>
      <c r="G15" s="726"/>
      <c r="H15" s="726"/>
      <c r="I15" s="727"/>
      <c r="J15" s="695"/>
    </row>
    <row r="16" spans="1:10" s="23" customFormat="1">
      <c r="A16" s="34" t="s">
        <v>6</v>
      </c>
      <c r="B16" s="32" t="s">
        <v>218</v>
      </c>
      <c r="C16" s="24"/>
      <c r="D16" s="24"/>
      <c r="E16" s="24"/>
      <c r="F16" s="24"/>
      <c r="G16" s="185"/>
      <c r="H16" s="186">
        <f>SUM(D16:G16)</f>
        <v>0</v>
      </c>
      <c r="I16" s="35">
        <f>C16+H16</f>
        <v>0</v>
      </c>
      <c r="J16" s="695"/>
    </row>
    <row r="17" spans="1:10" ht="13.8" thickBot="1">
      <c r="A17" s="188" t="s">
        <v>7</v>
      </c>
      <c r="B17" s="189" t="s">
        <v>215</v>
      </c>
      <c r="C17" s="191"/>
      <c r="D17" s="191"/>
      <c r="E17" s="191"/>
      <c r="F17" s="191"/>
      <c r="G17" s="192"/>
      <c r="H17" s="186">
        <f>SUM(D17:G17)</f>
        <v>0</v>
      </c>
      <c r="I17" s="194">
        <f>C17+H17</f>
        <v>0</v>
      </c>
      <c r="J17" s="695"/>
    </row>
    <row r="18" spans="1:10" ht="15.9" customHeight="1" thickBot="1">
      <c r="A18" s="705" t="s">
        <v>219</v>
      </c>
      <c r="B18" s="706"/>
      <c r="C18" s="38">
        <f t="shared" ref="C18:I18" si="3">SUM(C16:C17)</f>
        <v>0</v>
      </c>
      <c r="D18" s="38">
        <f t="shared" si="3"/>
        <v>0</v>
      </c>
      <c r="E18" s="38">
        <f t="shared" si="3"/>
        <v>0</v>
      </c>
      <c r="F18" s="38">
        <f t="shared" si="3"/>
        <v>0</v>
      </c>
      <c r="G18" s="193">
        <f t="shared" si="3"/>
        <v>0</v>
      </c>
      <c r="H18" s="193">
        <f t="shared" si="3"/>
        <v>0</v>
      </c>
      <c r="I18" s="39">
        <f t="shared" si="3"/>
        <v>0</v>
      </c>
      <c r="J18" s="695"/>
    </row>
    <row r="19" spans="1:10" ht="18" customHeight="1" thickBot="1">
      <c r="A19" s="707" t="s">
        <v>220</v>
      </c>
      <c r="B19" s="708"/>
      <c r="C19" s="195">
        <f t="shared" ref="C19:I19" si="4">C14+C18</f>
        <v>0</v>
      </c>
      <c r="D19" s="195">
        <f t="shared" si="4"/>
        <v>0</v>
      </c>
      <c r="E19" s="195">
        <f t="shared" si="4"/>
        <v>0</v>
      </c>
      <c r="F19" s="195">
        <f t="shared" si="4"/>
        <v>0</v>
      </c>
      <c r="G19" s="195">
        <f t="shared" si="4"/>
        <v>0</v>
      </c>
      <c r="H19" s="195">
        <f t="shared" si="4"/>
        <v>0</v>
      </c>
      <c r="I19" s="39">
        <f t="shared" si="4"/>
        <v>0</v>
      </c>
      <c r="J19" s="695"/>
    </row>
  </sheetData>
  <mergeCells count="13">
    <mergeCell ref="A18:B18"/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</mergeCells>
  <phoneticPr fontId="26" type="noConversion"/>
  <printOptions horizontalCentered="1"/>
  <pageMargins left="0.78740157480314965" right="0.78740157480314965" top="1.18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topLeftCell="E1" zoomScaleNormal="100" workbookViewId="0">
      <selection activeCell="E2" sqref="E2"/>
    </sheetView>
  </sheetViews>
  <sheetFormatPr defaultColWidth="9.33203125" defaultRowHeight="13.2"/>
  <cols>
    <col min="1" max="1" width="5.77734375" style="215" customWidth="1"/>
    <col min="2" max="2" width="55.77734375" style="1" customWidth="1"/>
    <col min="3" max="4" width="14.77734375" style="1" customWidth="1"/>
    <col min="5" max="16384" width="9.33203125" style="1"/>
  </cols>
  <sheetData>
    <row r="1" spans="1:4" s="20" customFormat="1" ht="14.4" thickBot="1">
      <c r="A1" s="157"/>
      <c r="D1" s="158" t="s">
        <v>49</v>
      </c>
    </row>
    <row r="2" spans="1:4" s="21" customFormat="1" ht="48" customHeight="1" thickBot="1">
      <c r="A2" s="196" t="s">
        <v>4</v>
      </c>
      <c r="B2" s="180" t="s">
        <v>5</v>
      </c>
      <c r="C2" s="180" t="s">
        <v>221</v>
      </c>
      <c r="D2" s="197" t="s">
        <v>222</v>
      </c>
    </row>
    <row r="3" spans="1:4" s="21" customFormat="1" ht="14.1" customHeight="1" thickBot="1">
      <c r="A3" s="198" t="s">
        <v>424</v>
      </c>
      <c r="B3" s="199" t="s">
        <v>425</v>
      </c>
      <c r="C3" s="199" t="s">
        <v>426</v>
      </c>
      <c r="D3" s="200" t="s">
        <v>427</v>
      </c>
    </row>
    <row r="4" spans="1:4" ht="18" customHeight="1">
      <c r="A4" s="201" t="s">
        <v>6</v>
      </c>
      <c r="B4" s="202" t="s">
        <v>223</v>
      </c>
      <c r="C4" s="203"/>
      <c r="D4" s="204"/>
    </row>
    <row r="5" spans="1:4" ht="18" customHeight="1">
      <c r="A5" s="205" t="s">
        <v>7</v>
      </c>
      <c r="B5" s="206" t="s">
        <v>224</v>
      </c>
      <c r="C5" s="207"/>
      <c r="D5" s="208"/>
    </row>
    <row r="6" spans="1:4" ht="18" customHeight="1">
      <c r="A6" s="205" t="s">
        <v>8</v>
      </c>
      <c r="B6" s="206" t="s">
        <v>225</v>
      </c>
      <c r="C6" s="207"/>
      <c r="D6" s="208"/>
    </row>
    <row r="7" spans="1:4" ht="18" customHeight="1">
      <c r="A7" s="205" t="s">
        <v>9</v>
      </c>
      <c r="B7" s="206" t="s">
        <v>226</v>
      </c>
      <c r="C7" s="207"/>
      <c r="D7" s="208"/>
    </row>
    <row r="8" spans="1:4" ht="18" customHeight="1">
      <c r="A8" s="209" t="s">
        <v>10</v>
      </c>
      <c r="B8" s="206" t="s">
        <v>227</v>
      </c>
      <c r="C8" s="207"/>
      <c r="D8" s="208"/>
    </row>
    <row r="9" spans="1:4" ht="18" customHeight="1">
      <c r="A9" s="205" t="s">
        <v>11</v>
      </c>
      <c r="B9" s="206" t="s">
        <v>228</v>
      </c>
      <c r="C9" s="207"/>
      <c r="D9" s="208"/>
    </row>
    <row r="10" spans="1:4" ht="18" customHeight="1">
      <c r="A10" s="209" t="s">
        <v>12</v>
      </c>
      <c r="B10" s="210" t="s">
        <v>229</v>
      </c>
      <c r="C10" s="207"/>
      <c r="D10" s="208"/>
    </row>
    <row r="11" spans="1:4" ht="18" customHeight="1">
      <c r="A11" s="209" t="s">
        <v>13</v>
      </c>
      <c r="B11" s="210" t="s">
        <v>230</v>
      </c>
      <c r="C11" s="207"/>
      <c r="D11" s="208"/>
    </row>
    <row r="12" spans="1:4" ht="18" customHeight="1">
      <c r="A12" s="205" t="s">
        <v>14</v>
      </c>
      <c r="B12" s="210" t="s">
        <v>231</v>
      </c>
      <c r="C12" s="207"/>
      <c r="D12" s="208"/>
    </row>
    <row r="13" spans="1:4" ht="18" customHeight="1">
      <c r="A13" s="209" t="s">
        <v>15</v>
      </c>
      <c r="B13" s="210" t="s">
        <v>232</v>
      </c>
      <c r="C13" s="207"/>
      <c r="D13" s="208"/>
    </row>
    <row r="14" spans="1:4">
      <c r="A14" s="205" t="s">
        <v>16</v>
      </c>
      <c r="B14" s="210" t="s">
        <v>233</v>
      </c>
      <c r="C14" s="207"/>
      <c r="D14" s="208"/>
    </row>
    <row r="15" spans="1:4" ht="18" customHeight="1">
      <c r="A15" s="209" t="s">
        <v>17</v>
      </c>
      <c r="B15" s="206" t="s">
        <v>234</v>
      </c>
      <c r="C15" s="207"/>
      <c r="D15" s="208"/>
    </row>
    <row r="16" spans="1:4" ht="18" customHeight="1">
      <c r="A16" s="205" t="s">
        <v>18</v>
      </c>
      <c r="B16" s="206" t="s">
        <v>235</v>
      </c>
      <c r="C16" s="207"/>
      <c r="D16" s="208"/>
    </row>
    <row r="17" spans="1:4" ht="18" customHeight="1">
      <c r="A17" s="209" t="s">
        <v>19</v>
      </c>
      <c r="B17" s="206" t="s">
        <v>236</v>
      </c>
      <c r="C17" s="207"/>
      <c r="D17" s="208"/>
    </row>
    <row r="18" spans="1:4" ht="18" customHeight="1">
      <c r="A18" s="205" t="s">
        <v>20</v>
      </c>
      <c r="B18" s="206" t="s">
        <v>237</v>
      </c>
      <c r="C18" s="207"/>
      <c r="D18" s="208"/>
    </row>
    <row r="19" spans="1:4" ht="18" customHeight="1">
      <c r="A19" s="209" t="s">
        <v>21</v>
      </c>
      <c r="B19" s="206" t="s">
        <v>238</v>
      </c>
      <c r="C19" s="207"/>
      <c r="D19" s="208"/>
    </row>
    <row r="20" spans="1:4" ht="18" customHeight="1">
      <c r="A20" s="205" t="s">
        <v>22</v>
      </c>
      <c r="B20" s="184"/>
      <c r="C20" s="207"/>
      <c r="D20" s="208"/>
    </row>
    <row r="21" spans="1:4" ht="18" customHeight="1">
      <c r="A21" s="209" t="s">
        <v>23</v>
      </c>
      <c r="B21" s="184"/>
      <c r="C21" s="207"/>
      <c r="D21" s="208"/>
    </row>
    <row r="22" spans="1:4" ht="18" customHeight="1">
      <c r="A22" s="205" t="s">
        <v>24</v>
      </c>
      <c r="B22" s="184"/>
      <c r="C22" s="207"/>
      <c r="D22" s="208"/>
    </row>
    <row r="23" spans="1:4" ht="18" customHeight="1">
      <c r="A23" s="209" t="s">
        <v>25</v>
      </c>
      <c r="B23" s="184"/>
      <c r="C23" s="207"/>
      <c r="D23" s="208"/>
    </row>
    <row r="24" spans="1:4" ht="18" customHeight="1">
      <c r="A24" s="205" t="s">
        <v>26</v>
      </c>
      <c r="B24" s="184"/>
      <c r="C24" s="207"/>
      <c r="D24" s="208"/>
    </row>
    <row r="25" spans="1:4" ht="18" customHeight="1">
      <c r="A25" s="209" t="s">
        <v>27</v>
      </c>
      <c r="B25" s="184"/>
      <c r="C25" s="207"/>
      <c r="D25" s="208"/>
    </row>
    <row r="26" spans="1:4" ht="18" customHeight="1">
      <c r="A26" s="205" t="s">
        <v>28</v>
      </c>
      <c r="B26" s="184"/>
      <c r="C26" s="207"/>
      <c r="D26" s="208"/>
    </row>
    <row r="27" spans="1:4" ht="18" customHeight="1">
      <c r="A27" s="209" t="s">
        <v>29</v>
      </c>
      <c r="B27" s="184"/>
      <c r="C27" s="207"/>
      <c r="D27" s="208"/>
    </row>
    <row r="28" spans="1:4" ht="18" customHeight="1" thickBot="1">
      <c r="A28" s="211" t="s">
        <v>30</v>
      </c>
      <c r="B28" s="190"/>
      <c r="C28" s="212"/>
      <c r="D28" s="213"/>
    </row>
    <row r="29" spans="1:4" ht="18" customHeight="1" thickBot="1">
      <c r="A29" s="308" t="s">
        <v>31</v>
      </c>
      <c r="B29" s="309" t="s">
        <v>39</v>
      </c>
      <c r="C29" s="310">
        <f>+C4+C5+C6+C7+C8+C15+C16+C17+C18+C19+C20+C21+C22+C23+C24+C25+C26+C27+C28</f>
        <v>0</v>
      </c>
      <c r="D29" s="311">
        <f>+D4+D5+D6+D7+D8+D15+D16+D17+D18+D19+D20+D21+D22+D23+D24+D25+D26+D27+D28</f>
        <v>0</v>
      </c>
    </row>
    <row r="30" spans="1:4" ht="25.5" customHeight="1">
      <c r="A30" s="214"/>
      <c r="B30" s="728" t="s">
        <v>239</v>
      </c>
      <c r="C30" s="728"/>
      <c r="D30" s="728"/>
    </row>
  </sheetData>
  <mergeCells count="1">
    <mergeCell ref="B30:D30"/>
  </mergeCells>
  <phoneticPr fontId="26" type="noConversion"/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zoomScaleNormal="100" workbookViewId="0">
      <selection activeCell="F7" sqref="F7"/>
    </sheetView>
  </sheetViews>
  <sheetFormatPr defaultColWidth="9.33203125" defaultRowHeight="13.2"/>
  <cols>
    <col min="1" max="1" width="6.6640625" style="8" customWidth="1"/>
    <col min="2" max="2" width="32.77734375" style="8" customWidth="1"/>
    <col min="3" max="3" width="20.77734375" style="8" customWidth="1"/>
    <col min="4" max="5" width="12.77734375" style="8" customWidth="1"/>
    <col min="6" max="16384" width="9.33203125" style="8"/>
  </cols>
  <sheetData>
    <row r="1" spans="1:5" ht="14.4" thickBot="1">
      <c r="C1" s="216"/>
      <c r="D1" s="216"/>
      <c r="E1" s="216" t="s">
        <v>202</v>
      </c>
    </row>
    <row r="2" spans="1:5" ht="42.75" customHeight="1" thickBot="1">
      <c r="A2" s="217" t="s">
        <v>57</v>
      </c>
      <c r="B2" s="218" t="s">
        <v>240</v>
      </c>
      <c r="C2" s="218" t="s">
        <v>241</v>
      </c>
      <c r="D2" s="219" t="s">
        <v>242</v>
      </c>
      <c r="E2" s="220" t="s">
        <v>243</v>
      </c>
    </row>
    <row r="3" spans="1:5" ht="15.9" customHeight="1">
      <c r="A3" s="221" t="s">
        <v>6</v>
      </c>
      <c r="B3" s="222"/>
      <c r="C3" s="222"/>
      <c r="D3" s="223"/>
      <c r="E3" s="224"/>
    </row>
    <row r="4" spans="1:5" ht="15.9" customHeight="1">
      <c r="A4" s="225" t="s">
        <v>7</v>
      </c>
      <c r="B4" s="226"/>
      <c r="C4" s="226"/>
      <c r="D4" s="227"/>
      <c r="E4" s="228"/>
    </row>
    <row r="5" spans="1:5" ht="15.9" customHeight="1">
      <c r="A5" s="225" t="s">
        <v>8</v>
      </c>
      <c r="B5" s="226"/>
      <c r="C5" s="226"/>
      <c r="D5" s="227"/>
      <c r="E5" s="228"/>
    </row>
    <row r="6" spans="1:5" ht="15.9" customHeight="1">
      <c r="A6" s="225" t="s">
        <v>9</v>
      </c>
      <c r="B6" s="226"/>
      <c r="C6" s="226"/>
      <c r="D6" s="227"/>
      <c r="E6" s="228"/>
    </row>
    <row r="7" spans="1:5" ht="15.9" customHeight="1">
      <c r="A7" s="225" t="s">
        <v>10</v>
      </c>
      <c r="B7" s="226"/>
      <c r="C7" s="226"/>
      <c r="D7" s="227"/>
      <c r="E7" s="228"/>
    </row>
    <row r="8" spans="1:5" ht="15.9" customHeight="1">
      <c r="A8" s="225" t="s">
        <v>11</v>
      </c>
      <c r="B8" s="226"/>
      <c r="C8" s="226"/>
      <c r="D8" s="227"/>
      <c r="E8" s="228"/>
    </row>
    <row r="9" spans="1:5" ht="15.9" customHeight="1">
      <c r="A9" s="225" t="s">
        <v>12</v>
      </c>
      <c r="B9" s="226"/>
      <c r="C9" s="226"/>
      <c r="D9" s="227"/>
      <c r="E9" s="228"/>
    </row>
    <row r="10" spans="1:5" ht="15.9" customHeight="1">
      <c r="A10" s="225" t="s">
        <v>13</v>
      </c>
      <c r="B10" s="226"/>
      <c r="C10" s="226"/>
      <c r="D10" s="227"/>
      <c r="E10" s="228"/>
    </row>
    <row r="11" spans="1:5" ht="15.9" customHeight="1">
      <c r="A11" s="225" t="s">
        <v>14</v>
      </c>
      <c r="B11" s="226"/>
      <c r="C11" s="226"/>
      <c r="D11" s="227"/>
      <c r="E11" s="228"/>
    </row>
    <row r="12" spans="1:5" ht="15.9" customHeight="1">
      <c r="A12" s="225" t="s">
        <v>15</v>
      </c>
      <c r="B12" s="226"/>
      <c r="C12" s="226"/>
      <c r="D12" s="227"/>
      <c r="E12" s="228"/>
    </row>
    <row r="13" spans="1:5" ht="15.9" customHeight="1">
      <c r="A13" s="225" t="s">
        <v>16</v>
      </c>
      <c r="B13" s="226"/>
      <c r="C13" s="226"/>
      <c r="D13" s="227"/>
      <c r="E13" s="228"/>
    </row>
    <row r="14" spans="1:5" ht="15.9" customHeight="1">
      <c r="A14" s="225" t="s">
        <v>17</v>
      </c>
      <c r="B14" s="226"/>
      <c r="C14" s="226"/>
      <c r="D14" s="227"/>
      <c r="E14" s="228"/>
    </row>
    <row r="15" spans="1:5" ht="15.9" customHeight="1">
      <c r="A15" s="225" t="s">
        <v>18</v>
      </c>
      <c r="B15" s="226"/>
      <c r="C15" s="226"/>
      <c r="D15" s="227"/>
      <c r="E15" s="228"/>
    </row>
    <row r="16" spans="1:5" ht="15.9" customHeight="1">
      <c r="A16" s="225" t="s">
        <v>19</v>
      </c>
      <c r="B16" s="226"/>
      <c r="C16" s="226"/>
      <c r="D16" s="227"/>
      <c r="E16" s="228"/>
    </row>
    <row r="17" spans="1:5" ht="15.9" customHeight="1">
      <c r="A17" s="225" t="s">
        <v>20</v>
      </c>
      <c r="B17" s="226"/>
      <c r="C17" s="226"/>
      <c r="D17" s="227"/>
      <c r="E17" s="228"/>
    </row>
    <row r="18" spans="1:5" ht="15.9" customHeight="1">
      <c r="A18" s="225" t="s">
        <v>21</v>
      </c>
      <c r="B18" s="226"/>
      <c r="C18" s="226"/>
      <c r="D18" s="227"/>
      <c r="E18" s="228"/>
    </row>
    <row r="19" spans="1:5" ht="15.9" customHeight="1">
      <c r="A19" s="225" t="s">
        <v>22</v>
      </c>
      <c r="B19" s="226"/>
      <c r="C19" s="226"/>
      <c r="D19" s="227"/>
      <c r="E19" s="228"/>
    </row>
    <row r="20" spans="1:5" ht="15.9" customHeight="1">
      <c r="A20" s="225" t="s">
        <v>23</v>
      </c>
      <c r="B20" s="226"/>
      <c r="C20" s="226"/>
      <c r="D20" s="227"/>
      <c r="E20" s="228"/>
    </row>
    <row r="21" spans="1:5" ht="15.9" customHeight="1">
      <c r="A21" s="225" t="s">
        <v>24</v>
      </c>
      <c r="B21" s="226"/>
      <c r="C21" s="226"/>
      <c r="D21" s="227"/>
      <c r="E21" s="228"/>
    </row>
    <row r="22" spans="1:5" ht="15.9" customHeight="1">
      <c r="A22" s="225" t="s">
        <v>25</v>
      </c>
      <c r="B22" s="226"/>
      <c r="C22" s="226"/>
      <c r="D22" s="227"/>
      <c r="E22" s="228"/>
    </row>
    <row r="23" spans="1:5" ht="15.9" customHeight="1">
      <c r="A23" s="225" t="s">
        <v>26</v>
      </c>
      <c r="B23" s="226"/>
      <c r="C23" s="226"/>
      <c r="D23" s="227"/>
      <c r="E23" s="228"/>
    </row>
    <row r="24" spans="1:5" ht="15.9" customHeight="1">
      <c r="A24" s="225" t="s">
        <v>27</v>
      </c>
      <c r="B24" s="226"/>
      <c r="C24" s="226"/>
      <c r="D24" s="227"/>
      <c r="E24" s="228"/>
    </row>
    <row r="25" spans="1:5" ht="15.9" customHeight="1">
      <c r="A25" s="225" t="s">
        <v>28</v>
      </c>
      <c r="B25" s="226"/>
      <c r="C25" s="226"/>
      <c r="D25" s="227"/>
      <c r="E25" s="228"/>
    </row>
    <row r="26" spans="1:5" ht="15.9" customHeight="1">
      <c r="A26" s="225" t="s">
        <v>29</v>
      </c>
      <c r="B26" s="226"/>
      <c r="C26" s="226"/>
      <c r="D26" s="227"/>
      <c r="E26" s="228"/>
    </row>
    <row r="27" spans="1:5" ht="15.9" customHeight="1">
      <c r="A27" s="225" t="s">
        <v>30</v>
      </c>
      <c r="B27" s="226"/>
      <c r="C27" s="226"/>
      <c r="D27" s="227"/>
      <c r="E27" s="228"/>
    </row>
    <row r="28" spans="1:5" ht="15.9" customHeight="1">
      <c r="A28" s="225" t="s">
        <v>31</v>
      </c>
      <c r="B28" s="226"/>
      <c r="C28" s="226"/>
      <c r="D28" s="227"/>
      <c r="E28" s="228"/>
    </row>
    <row r="29" spans="1:5" ht="15.9" customHeight="1">
      <c r="A29" s="225" t="s">
        <v>32</v>
      </c>
      <c r="B29" s="226"/>
      <c r="C29" s="226"/>
      <c r="D29" s="227"/>
      <c r="E29" s="228"/>
    </row>
    <row r="30" spans="1:5" ht="15.9" customHeight="1">
      <c r="A30" s="225" t="s">
        <v>33</v>
      </c>
      <c r="B30" s="226"/>
      <c r="C30" s="226"/>
      <c r="D30" s="227"/>
      <c r="E30" s="228"/>
    </row>
    <row r="31" spans="1:5" ht="15.9" customHeight="1">
      <c r="A31" s="225" t="s">
        <v>34</v>
      </c>
      <c r="B31" s="226"/>
      <c r="C31" s="226"/>
      <c r="D31" s="227"/>
      <c r="E31" s="228"/>
    </row>
    <row r="32" spans="1:5" ht="15.9" customHeight="1">
      <c r="A32" s="225" t="s">
        <v>89</v>
      </c>
      <c r="B32" s="226"/>
      <c r="C32" s="226"/>
      <c r="D32" s="227"/>
      <c r="E32" s="228"/>
    </row>
    <row r="33" spans="1:5" ht="15.9" customHeight="1">
      <c r="A33" s="225" t="s">
        <v>183</v>
      </c>
      <c r="B33" s="226"/>
      <c r="C33" s="226"/>
      <c r="D33" s="227"/>
      <c r="E33" s="228"/>
    </row>
    <row r="34" spans="1:5" ht="15.9" customHeight="1">
      <c r="A34" s="225" t="s">
        <v>244</v>
      </c>
      <c r="B34" s="226"/>
      <c r="C34" s="226"/>
      <c r="D34" s="227"/>
      <c r="E34" s="228"/>
    </row>
    <row r="35" spans="1:5" ht="15.9" customHeight="1" thickBot="1">
      <c r="A35" s="229" t="s">
        <v>245</v>
      </c>
      <c r="B35" s="230"/>
      <c r="C35" s="230"/>
      <c r="D35" s="231"/>
      <c r="E35" s="232"/>
    </row>
    <row r="36" spans="1:5" ht="15.9" customHeight="1" thickBot="1">
      <c r="A36" s="729" t="s">
        <v>39</v>
      </c>
      <c r="B36" s="730"/>
      <c r="C36" s="233"/>
      <c r="D36" s="234">
        <f>SUM(D3:D35)</f>
        <v>0</v>
      </c>
      <c r="E36" s="235">
        <f>SUM(E3:E35)</f>
        <v>0</v>
      </c>
    </row>
  </sheetData>
  <sheetProtection sheet="1" objects="1" scenarios="1"/>
  <mergeCells count="1">
    <mergeCell ref="A36:B36"/>
  </mergeCells>
  <phoneticPr fontId="26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4/2015. (V.28.)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00" zoomScaleSheetLayoutView="120" workbookViewId="0">
      <selection sqref="A1:E1"/>
    </sheetView>
  </sheetViews>
  <sheetFormatPr defaultColWidth="12" defaultRowHeight="15.6"/>
  <cols>
    <col min="1" max="1" width="67.109375" style="581" customWidth="1"/>
    <col min="2" max="2" width="6.109375" style="582" customWidth="1"/>
    <col min="3" max="4" width="12.109375" style="581" customWidth="1"/>
    <col min="5" max="5" width="12.109375" style="606" customWidth="1"/>
    <col min="6" max="16384" width="12" style="581"/>
  </cols>
  <sheetData>
    <row r="1" spans="1:5" ht="49.5" customHeight="1">
      <c r="A1" s="732" t="s">
        <v>700</v>
      </c>
      <c r="B1" s="733"/>
      <c r="C1" s="733"/>
      <c r="D1" s="733"/>
      <c r="E1" s="733"/>
    </row>
    <row r="2" spans="1:5" ht="16.2" thickBot="1">
      <c r="C2" s="734" t="s">
        <v>246</v>
      </c>
      <c r="D2" s="734"/>
      <c r="E2" s="734"/>
    </row>
    <row r="3" spans="1:5" ht="15.75" customHeight="1">
      <c r="A3" s="735" t="s">
        <v>247</v>
      </c>
      <c r="B3" s="738" t="s">
        <v>248</v>
      </c>
      <c r="C3" s="741" t="s">
        <v>249</v>
      </c>
      <c r="D3" s="741" t="s">
        <v>250</v>
      </c>
      <c r="E3" s="743" t="s">
        <v>251</v>
      </c>
    </row>
    <row r="4" spans="1:5" ht="11.25" customHeight="1">
      <c r="A4" s="736"/>
      <c r="B4" s="739"/>
      <c r="C4" s="742"/>
      <c r="D4" s="742"/>
      <c r="E4" s="744"/>
    </row>
    <row r="5" spans="1:5">
      <c r="A5" s="737"/>
      <c r="B5" s="740"/>
      <c r="C5" s="745" t="s">
        <v>252</v>
      </c>
      <c r="D5" s="745"/>
      <c r="E5" s="746"/>
    </row>
    <row r="6" spans="1:5" s="586" customFormat="1" ht="16.2" thickBot="1">
      <c r="A6" s="583" t="s">
        <v>604</v>
      </c>
      <c r="B6" s="584" t="s">
        <v>425</v>
      </c>
      <c r="C6" s="584" t="s">
        <v>426</v>
      </c>
      <c r="D6" s="584" t="s">
        <v>427</v>
      </c>
      <c r="E6" s="585" t="s">
        <v>428</v>
      </c>
    </row>
    <row r="7" spans="1:5" s="591" customFormat="1">
      <c r="A7" s="587" t="s">
        <v>542</v>
      </c>
      <c r="B7" s="588" t="s">
        <v>253</v>
      </c>
      <c r="C7" s="589"/>
      <c r="D7" s="589"/>
      <c r="E7" s="590"/>
    </row>
    <row r="8" spans="1:5" s="591" customFormat="1">
      <c r="A8" s="592" t="s">
        <v>543</v>
      </c>
      <c r="B8" s="251" t="s">
        <v>254</v>
      </c>
      <c r="C8" s="593">
        <f>+C9+C14+C19+C24+C29</f>
        <v>0</v>
      </c>
      <c r="D8" s="593">
        <f>+D9+D14+D19+D24+D29</f>
        <v>96378</v>
      </c>
      <c r="E8" s="594">
        <f>+E9+E14+E19+E24+E29</f>
        <v>0</v>
      </c>
    </row>
    <row r="9" spans="1:5" s="591" customFormat="1">
      <c r="A9" s="592" t="s">
        <v>544</v>
      </c>
      <c r="B9" s="251" t="s">
        <v>255</v>
      </c>
      <c r="C9" s="593">
        <f>+C10+C11+C12+C13</f>
        <v>0</v>
      </c>
      <c r="D9" s="593">
        <f>+D10+D11+D12+D13</f>
        <v>93479</v>
      </c>
      <c r="E9" s="594">
        <f>+E10+E11+E12+E13</f>
        <v>0</v>
      </c>
    </row>
    <row r="10" spans="1:5" s="591" customFormat="1">
      <c r="A10" s="595" t="s">
        <v>545</v>
      </c>
      <c r="B10" s="251" t="s">
        <v>256</v>
      </c>
      <c r="C10" s="239"/>
      <c r="D10" s="239">
        <v>43322</v>
      </c>
      <c r="E10" s="596"/>
    </row>
    <row r="11" spans="1:5" s="591" customFormat="1" ht="26.25" customHeight="1">
      <c r="A11" s="595" t="s">
        <v>546</v>
      </c>
      <c r="B11" s="251" t="s">
        <v>257</v>
      </c>
      <c r="C11" s="237"/>
      <c r="D11" s="237"/>
      <c r="E11" s="238"/>
    </row>
    <row r="12" spans="1:5" s="591" customFormat="1">
      <c r="A12" s="595" t="s">
        <v>547</v>
      </c>
      <c r="B12" s="251" t="s">
        <v>258</v>
      </c>
      <c r="C12" s="237"/>
      <c r="D12" s="237">
        <v>39034</v>
      </c>
      <c r="E12" s="238"/>
    </row>
    <row r="13" spans="1:5" s="591" customFormat="1">
      <c r="A13" s="595" t="s">
        <v>548</v>
      </c>
      <c r="B13" s="251" t="s">
        <v>259</v>
      </c>
      <c r="C13" s="237"/>
      <c r="D13" s="237">
        <v>11123</v>
      </c>
      <c r="E13" s="238"/>
    </row>
    <row r="14" spans="1:5" s="591" customFormat="1">
      <c r="A14" s="592" t="s">
        <v>549</v>
      </c>
      <c r="B14" s="251" t="s">
        <v>260</v>
      </c>
      <c r="C14" s="597">
        <f>+C15+C16+C17+C18</f>
        <v>0</v>
      </c>
      <c r="D14" s="597">
        <f>+D15+D16+D17+D18</f>
        <v>2899</v>
      </c>
      <c r="E14" s="598">
        <f>+E15+E16+E17+E18</f>
        <v>0</v>
      </c>
    </row>
    <row r="15" spans="1:5" s="591" customFormat="1">
      <c r="A15" s="595" t="s">
        <v>550</v>
      </c>
      <c r="B15" s="251" t="s">
        <v>261</v>
      </c>
      <c r="C15" s="237"/>
      <c r="D15" s="237"/>
      <c r="E15" s="238"/>
    </row>
    <row r="16" spans="1:5" s="591" customFormat="1" ht="20.399999999999999">
      <c r="A16" s="595" t="s">
        <v>551</v>
      </c>
      <c r="B16" s="251" t="s">
        <v>15</v>
      </c>
      <c r="C16" s="237"/>
      <c r="D16" s="237"/>
      <c r="E16" s="238"/>
    </row>
    <row r="17" spans="1:5" s="591" customFormat="1">
      <c r="A17" s="595" t="s">
        <v>552</v>
      </c>
      <c r="B17" s="251" t="s">
        <v>16</v>
      </c>
      <c r="C17" s="237"/>
      <c r="D17" s="237">
        <v>1105</v>
      </c>
      <c r="E17" s="238"/>
    </row>
    <row r="18" spans="1:5" s="591" customFormat="1">
      <c r="A18" s="595" t="s">
        <v>553</v>
      </c>
      <c r="B18" s="251" t="s">
        <v>17</v>
      </c>
      <c r="C18" s="237"/>
      <c r="D18" s="237">
        <v>1794</v>
      </c>
      <c r="E18" s="238"/>
    </row>
    <row r="19" spans="1:5" s="591" customFormat="1">
      <c r="A19" s="592" t="s">
        <v>554</v>
      </c>
      <c r="B19" s="251" t="s">
        <v>18</v>
      </c>
      <c r="C19" s="597">
        <f>+C20+C21+C22+C23</f>
        <v>0</v>
      </c>
      <c r="D19" s="597">
        <f>+D20+D21+D22+D23</f>
        <v>0</v>
      </c>
      <c r="E19" s="598">
        <f>+E20+E21+E22+E23</f>
        <v>0</v>
      </c>
    </row>
    <row r="20" spans="1:5" s="591" customFormat="1">
      <c r="A20" s="595" t="s">
        <v>555</v>
      </c>
      <c r="B20" s="251" t="s">
        <v>19</v>
      </c>
      <c r="C20" s="237"/>
      <c r="D20" s="237"/>
      <c r="E20" s="238"/>
    </row>
    <row r="21" spans="1:5" s="591" customFormat="1">
      <c r="A21" s="595" t="s">
        <v>556</v>
      </c>
      <c r="B21" s="251" t="s">
        <v>20</v>
      </c>
      <c r="C21" s="237"/>
      <c r="D21" s="237"/>
      <c r="E21" s="238"/>
    </row>
    <row r="22" spans="1:5" s="591" customFormat="1">
      <c r="A22" s="595" t="s">
        <v>557</v>
      </c>
      <c r="B22" s="251" t="s">
        <v>21</v>
      </c>
      <c r="C22" s="237"/>
      <c r="D22" s="237"/>
      <c r="E22" s="238"/>
    </row>
    <row r="23" spans="1:5" s="591" customFormat="1">
      <c r="A23" s="595" t="s">
        <v>558</v>
      </c>
      <c r="B23" s="251" t="s">
        <v>22</v>
      </c>
      <c r="C23" s="237"/>
      <c r="D23" s="237"/>
      <c r="E23" s="238"/>
    </row>
    <row r="24" spans="1:5" s="591" customFormat="1">
      <c r="A24" s="592" t="s">
        <v>559</v>
      </c>
      <c r="B24" s="251" t="s">
        <v>23</v>
      </c>
      <c r="C24" s="597">
        <f>+C25+C26+C27+C28</f>
        <v>0</v>
      </c>
      <c r="D24" s="597">
        <f>+D25+D26+D27+D28</f>
        <v>0</v>
      </c>
      <c r="E24" s="598">
        <f>+E25+E26+E27+E28</f>
        <v>0</v>
      </c>
    </row>
    <row r="25" spans="1:5" s="591" customFormat="1">
      <c r="A25" s="595" t="s">
        <v>560</v>
      </c>
      <c r="B25" s="251" t="s">
        <v>24</v>
      </c>
      <c r="C25" s="237"/>
      <c r="D25" s="237"/>
      <c r="E25" s="238"/>
    </row>
    <row r="26" spans="1:5" s="591" customFormat="1">
      <c r="A26" s="595" t="s">
        <v>561</v>
      </c>
      <c r="B26" s="251" t="s">
        <v>25</v>
      </c>
      <c r="C26" s="237"/>
      <c r="D26" s="237"/>
      <c r="E26" s="238"/>
    </row>
    <row r="27" spans="1:5" s="591" customFormat="1">
      <c r="A27" s="595" t="s">
        <v>562</v>
      </c>
      <c r="B27" s="251" t="s">
        <v>26</v>
      </c>
      <c r="C27" s="237"/>
      <c r="D27" s="237"/>
      <c r="E27" s="238"/>
    </row>
    <row r="28" spans="1:5" s="591" customFormat="1">
      <c r="A28" s="595" t="s">
        <v>563</v>
      </c>
      <c r="B28" s="251" t="s">
        <v>27</v>
      </c>
      <c r="C28" s="237"/>
      <c r="D28" s="237"/>
      <c r="E28" s="238"/>
    </row>
    <row r="29" spans="1:5" s="591" customFormat="1">
      <c r="A29" s="592" t="s">
        <v>564</v>
      </c>
      <c r="B29" s="251" t="s">
        <v>28</v>
      </c>
      <c r="C29" s="597">
        <f>+C30+C31+C32+C33</f>
        <v>0</v>
      </c>
      <c r="D29" s="597">
        <f>+D30+D31+D32+D33</f>
        <v>0</v>
      </c>
      <c r="E29" s="598">
        <f>+E30+E31+E32+E33</f>
        <v>0</v>
      </c>
    </row>
    <row r="30" spans="1:5" s="591" customFormat="1">
      <c r="A30" s="595" t="s">
        <v>565</v>
      </c>
      <c r="B30" s="251" t="s">
        <v>29</v>
      </c>
      <c r="C30" s="237"/>
      <c r="D30" s="237"/>
      <c r="E30" s="238"/>
    </row>
    <row r="31" spans="1:5" s="591" customFormat="1" ht="20.399999999999999">
      <c r="A31" s="595" t="s">
        <v>566</v>
      </c>
      <c r="B31" s="251" t="s">
        <v>30</v>
      </c>
      <c r="C31" s="237"/>
      <c r="D31" s="237"/>
      <c r="E31" s="238"/>
    </row>
    <row r="32" spans="1:5" s="591" customFormat="1">
      <c r="A32" s="595" t="s">
        <v>567</v>
      </c>
      <c r="B32" s="251" t="s">
        <v>31</v>
      </c>
      <c r="C32" s="237"/>
      <c r="D32" s="237"/>
      <c r="E32" s="238"/>
    </row>
    <row r="33" spans="1:5" s="591" customFormat="1">
      <c r="A33" s="595" t="s">
        <v>568</v>
      </c>
      <c r="B33" s="251" t="s">
        <v>32</v>
      </c>
      <c r="C33" s="237"/>
      <c r="D33" s="237"/>
      <c r="E33" s="238"/>
    </row>
    <row r="34" spans="1:5" s="591" customFormat="1">
      <c r="A34" s="592" t="s">
        <v>569</v>
      </c>
      <c r="B34" s="251" t="s">
        <v>33</v>
      </c>
      <c r="C34" s="597">
        <f>+C35+C40+C45</f>
        <v>0</v>
      </c>
      <c r="D34" s="597">
        <f>+D35+D40+D45</f>
        <v>861</v>
      </c>
      <c r="E34" s="598">
        <f>+E35+E40+E45</f>
        <v>0</v>
      </c>
    </row>
    <row r="35" spans="1:5" s="591" customFormat="1">
      <c r="A35" s="592" t="s">
        <v>570</v>
      </c>
      <c r="B35" s="251" t="s">
        <v>34</v>
      </c>
      <c r="C35" s="597">
        <f>+C36+C37+C38+C39</f>
        <v>0</v>
      </c>
      <c r="D35" s="597">
        <f>+D36+D37+D38+D39</f>
        <v>861</v>
      </c>
      <c r="E35" s="598">
        <f>+E36+E37+E38+E39</f>
        <v>0</v>
      </c>
    </row>
    <row r="36" spans="1:5" s="591" customFormat="1">
      <c r="A36" s="595" t="s">
        <v>571</v>
      </c>
      <c r="B36" s="251" t="s">
        <v>89</v>
      </c>
      <c r="C36" s="237"/>
      <c r="D36" s="237"/>
      <c r="E36" s="238"/>
    </row>
    <row r="37" spans="1:5" s="591" customFormat="1">
      <c r="A37" s="595" t="s">
        <v>572</v>
      </c>
      <c r="B37" s="251" t="s">
        <v>183</v>
      </c>
      <c r="C37" s="237"/>
      <c r="D37" s="237"/>
      <c r="E37" s="238"/>
    </row>
    <row r="38" spans="1:5" s="591" customFormat="1">
      <c r="A38" s="595" t="s">
        <v>573</v>
      </c>
      <c r="B38" s="251" t="s">
        <v>244</v>
      </c>
      <c r="C38" s="237"/>
      <c r="D38" s="237"/>
      <c r="E38" s="238"/>
    </row>
    <row r="39" spans="1:5" s="591" customFormat="1">
      <c r="A39" s="595" t="s">
        <v>574</v>
      </c>
      <c r="B39" s="251" t="s">
        <v>245</v>
      </c>
      <c r="C39" s="237"/>
      <c r="D39" s="237">
        <v>861</v>
      </c>
      <c r="E39" s="238"/>
    </row>
    <row r="40" spans="1:5" s="591" customFormat="1">
      <c r="A40" s="592" t="s">
        <v>575</v>
      </c>
      <c r="B40" s="251" t="s">
        <v>262</v>
      </c>
      <c r="C40" s="597">
        <f>+C41+C42+C43+C44</f>
        <v>0</v>
      </c>
      <c r="D40" s="597">
        <f>+D41+D42+D43+D44</f>
        <v>0</v>
      </c>
      <c r="E40" s="598">
        <f>+E41+E42+E43+E44</f>
        <v>0</v>
      </c>
    </row>
    <row r="41" spans="1:5" s="591" customFormat="1">
      <c r="A41" s="595" t="s">
        <v>576</v>
      </c>
      <c r="B41" s="251" t="s">
        <v>263</v>
      </c>
      <c r="C41" s="237"/>
      <c r="D41" s="237"/>
      <c r="E41" s="238"/>
    </row>
    <row r="42" spans="1:5" s="591" customFormat="1" ht="20.399999999999999">
      <c r="A42" s="595" t="s">
        <v>577</v>
      </c>
      <c r="B42" s="251" t="s">
        <v>264</v>
      </c>
      <c r="C42" s="237"/>
      <c r="D42" s="237"/>
      <c r="E42" s="238"/>
    </row>
    <row r="43" spans="1:5" s="591" customFormat="1">
      <c r="A43" s="595" t="s">
        <v>578</v>
      </c>
      <c r="B43" s="251" t="s">
        <v>265</v>
      </c>
      <c r="C43" s="237"/>
      <c r="D43" s="237"/>
      <c r="E43" s="238"/>
    </row>
    <row r="44" spans="1:5" s="591" customFormat="1">
      <c r="A44" s="595" t="s">
        <v>579</v>
      </c>
      <c r="B44" s="251" t="s">
        <v>266</v>
      </c>
      <c r="C44" s="237"/>
      <c r="D44" s="237"/>
      <c r="E44" s="238"/>
    </row>
    <row r="45" spans="1:5" s="591" customFormat="1">
      <c r="A45" s="592" t="s">
        <v>580</v>
      </c>
      <c r="B45" s="251" t="s">
        <v>267</v>
      </c>
      <c r="C45" s="597">
        <f>+C46+C47+C48+C49</f>
        <v>0</v>
      </c>
      <c r="D45" s="597">
        <f>+D46+D47+D48+D49</f>
        <v>0</v>
      </c>
      <c r="E45" s="598">
        <f>+E46+E47+E48+E49</f>
        <v>0</v>
      </c>
    </row>
    <row r="46" spans="1:5" s="591" customFormat="1">
      <c r="A46" s="595" t="s">
        <v>581</v>
      </c>
      <c r="B46" s="251" t="s">
        <v>268</v>
      </c>
      <c r="C46" s="237"/>
      <c r="D46" s="237"/>
      <c r="E46" s="238"/>
    </row>
    <row r="47" spans="1:5" s="591" customFormat="1" ht="20.399999999999999">
      <c r="A47" s="595" t="s">
        <v>582</v>
      </c>
      <c r="B47" s="251" t="s">
        <v>269</v>
      </c>
      <c r="C47" s="237"/>
      <c r="D47" s="237"/>
      <c r="E47" s="238"/>
    </row>
    <row r="48" spans="1:5" s="591" customFormat="1">
      <c r="A48" s="595" t="s">
        <v>583</v>
      </c>
      <c r="B48" s="251" t="s">
        <v>270</v>
      </c>
      <c r="C48" s="237"/>
      <c r="D48" s="237"/>
      <c r="E48" s="238"/>
    </row>
    <row r="49" spans="1:5" s="591" customFormat="1">
      <c r="A49" s="595" t="s">
        <v>584</v>
      </c>
      <c r="B49" s="251" t="s">
        <v>271</v>
      </c>
      <c r="C49" s="237"/>
      <c r="D49" s="237"/>
      <c r="E49" s="238"/>
    </row>
    <row r="50" spans="1:5" s="591" customFormat="1">
      <c r="A50" s="592" t="s">
        <v>585</v>
      </c>
      <c r="B50" s="251" t="s">
        <v>272</v>
      </c>
      <c r="C50" s="237"/>
      <c r="D50" s="237"/>
      <c r="E50" s="238"/>
    </row>
    <row r="51" spans="1:5" s="591" customFormat="1" ht="20.399999999999999">
      <c r="A51" s="592" t="s">
        <v>586</v>
      </c>
      <c r="B51" s="251" t="s">
        <v>273</v>
      </c>
      <c r="C51" s="597">
        <f>+C7+C8+C34+C50</f>
        <v>0</v>
      </c>
      <c r="D51" s="597">
        <f>+D7+D8+D34+D50</f>
        <v>97239</v>
      </c>
      <c r="E51" s="598">
        <f>+E7+E8+E34+E50</f>
        <v>0</v>
      </c>
    </row>
    <row r="52" spans="1:5" s="591" customFormat="1">
      <c r="A52" s="592" t="s">
        <v>587</v>
      </c>
      <c r="B52" s="251" t="s">
        <v>274</v>
      </c>
      <c r="C52" s="237"/>
      <c r="D52" s="237"/>
      <c r="E52" s="238"/>
    </row>
    <row r="53" spans="1:5" s="591" customFormat="1">
      <c r="A53" s="592" t="s">
        <v>588</v>
      </c>
      <c r="B53" s="251" t="s">
        <v>275</v>
      </c>
      <c r="C53" s="237"/>
      <c r="D53" s="237"/>
      <c r="E53" s="238"/>
    </row>
    <row r="54" spans="1:5" s="591" customFormat="1">
      <c r="A54" s="592" t="s">
        <v>589</v>
      </c>
      <c r="B54" s="251" t="s">
        <v>276</v>
      </c>
      <c r="C54" s="597">
        <f>+C52+C53</f>
        <v>0</v>
      </c>
      <c r="D54" s="597">
        <f>+D52+D53</f>
        <v>0</v>
      </c>
      <c r="E54" s="598">
        <f>+E52+E53</f>
        <v>0</v>
      </c>
    </row>
    <row r="55" spans="1:5" s="591" customFormat="1">
      <c r="A55" s="592" t="s">
        <v>590</v>
      </c>
      <c r="B55" s="251" t="s">
        <v>277</v>
      </c>
      <c r="C55" s="237"/>
      <c r="D55" s="237"/>
      <c r="E55" s="238"/>
    </row>
    <row r="56" spans="1:5" s="591" customFormat="1">
      <c r="A56" s="592" t="s">
        <v>591</v>
      </c>
      <c r="B56" s="251" t="s">
        <v>278</v>
      </c>
      <c r="C56" s="237"/>
      <c r="D56" s="237">
        <v>46</v>
      </c>
      <c r="E56" s="238"/>
    </row>
    <row r="57" spans="1:5" s="591" customFormat="1">
      <c r="A57" s="592" t="s">
        <v>592</v>
      </c>
      <c r="B57" s="251" t="s">
        <v>279</v>
      </c>
      <c r="C57" s="237"/>
      <c r="D57" s="237">
        <v>11300</v>
      </c>
      <c r="E57" s="238"/>
    </row>
    <row r="58" spans="1:5" s="591" customFormat="1">
      <c r="A58" s="592" t="s">
        <v>593</v>
      </c>
      <c r="B58" s="251" t="s">
        <v>280</v>
      </c>
      <c r="C58" s="237"/>
      <c r="D58" s="237"/>
      <c r="E58" s="238"/>
    </row>
    <row r="59" spans="1:5" s="591" customFormat="1">
      <c r="A59" s="592" t="s">
        <v>594</v>
      </c>
      <c r="B59" s="251" t="s">
        <v>281</v>
      </c>
      <c r="C59" s="597">
        <f>+C55+C56+C57+C58</f>
        <v>0</v>
      </c>
      <c r="D59" s="597">
        <f>+D55+D56+D57+D58</f>
        <v>11346</v>
      </c>
      <c r="E59" s="598">
        <f>+E55+E56+E57+E58</f>
        <v>0</v>
      </c>
    </row>
    <row r="60" spans="1:5" s="591" customFormat="1">
      <c r="A60" s="592" t="s">
        <v>595</v>
      </c>
      <c r="B60" s="251" t="s">
        <v>282</v>
      </c>
      <c r="C60" s="237"/>
      <c r="D60" s="237">
        <v>212</v>
      </c>
      <c r="E60" s="238"/>
    </row>
    <row r="61" spans="1:5" s="591" customFormat="1">
      <c r="A61" s="592" t="s">
        <v>596</v>
      </c>
      <c r="B61" s="251" t="s">
        <v>283</v>
      </c>
      <c r="C61" s="237"/>
      <c r="D61" s="237"/>
      <c r="E61" s="238"/>
    </row>
    <row r="62" spans="1:5" s="591" customFormat="1">
      <c r="A62" s="592" t="s">
        <v>597</v>
      </c>
      <c r="B62" s="251" t="s">
        <v>284</v>
      </c>
      <c r="C62" s="237"/>
      <c r="D62" s="237">
        <v>30</v>
      </c>
      <c r="E62" s="238"/>
    </row>
    <row r="63" spans="1:5" s="591" customFormat="1">
      <c r="A63" s="592" t="s">
        <v>598</v>
      </c>
      <c r="B63" s="251" t="s">
        <v>285</v>
      </c>
      <c r="C63" s="597">
        <f>+C60+C61+C62</f>
        <v>0</v>
      </c>
      <c r="D63" s="597">
        <f>+D60+D61+D62</f>
        <v>242</v>
      </c>
      <c r="E63" s="598">
        <f>+E60+E61+E62</f>
        <v>0</v>
      </c>
    </row>
    <row r="64" spans="1:5" s="591" customFormat="1">
      <c r="A64" s="592" t="s">
        <v>599</v>
      </c>
      <c r="B64" s="251" t="s">
        <v>286</v>
      </c>
      <c r="C64" s="237"/>
      <c r="D64" s="237">
        <v>146</v>
      </c>
      <c r="E64" s="238"/>
    </row>
    <row r="65" spans="1:5" s="591" customFormat="1" ht="20.399999999999999">
      <c r="A65" s="592" t="s">
        <v>600</v>
      </c>
      <c r="B65" s="251" t="s">
        <v>287</v>
      </c>
      <c r="C65" s="237"/>
      <c r="D65" s="237"/>
      <c r="E65" s="238"/>
    </row>
    <row r="66" spans="1:5" s="591" customFormat="1">
      <c r="A66" s="592" t="s">
        <v>601</v>
      </c>
      <c r="B66" s="251" t="s">
        <v>288</v>
      </c>
      <c r="C66" s="597">
        <f>+C64+C65</f>
        <v>0</v>
      </c>
      <c r="D66" s="597">
        <f>+D64+D65</f>
        <v>146</v>
      </c>
      <c r="E66" s="598">
        <f>+E64+E65</f>
        <v>0</v>
      </c>
    </row>
    <row r="67" spans="1:5" s="591" customFormat="1">
      <c r="A67" s="592" t="s">
        <v>602</v>
      </c>
      <c r="B67" s="251" t="s">
        <v>289</v>
      </c>
      <c r="C67" s="237"/>
      <c r="D67" s="237"/>
      <c r="E67" s="238"/>
    </row>
    <row r="68" spans="1:5" s="591" customFormat="1" ht="16.2" thickBot="1">
      <c r="A68" s="599" t="s">
        <v>603</v>
      </c>
      <c r="B68" s="255" t="s">
        <v>290</v>
      </c>
      <c r="C68" s="600">
        <f>+C51+C54+C59+C63+C66+C67</f>
        <v>0</v>
      </c>
      <c r="D68" s="600">
        <f>+D51+D54+D59+D63+D66+D67</f>
        <v>108973</v>
      </c>
      <c r="E68" s="601">
        <f>+E51+E54+E59+E63+E66+E67</f>
        <v>0</v>
      </c>
    </row>
    <row r="69" spans="1:5">
      <c r="A69" s="602"/>
      <c r="C69" s="603"/>
      <c r="D69" s="603"/>
      <c r="E69" s="604"/>
    </row>
    <row r="70" spans="1:5">
      <c r="A70" s="602"/>
      <c r="C70" s="603"/>
      <c r="D70" s="603"/>
      <c r="E70" s="604"/>
    </row>
    <row r="71" spans="1:5">
      <c r="A71" s="605"/>
      <c r="C71" s="603"/>
      <c r="D71" s="603"/>
      <c r="E71" s="604"/>
    </row>
    <row r="72" spans="1:5">
      <c r="A72" s="731"/>
      <c r="B72" s="731"/>
      <c r="C72" s="731"/>
      <c r="D72" s="731"/>
      <c r="E72" s="731"/>
    </row>
    <row r="73" spans="1:5">
      <c r="A73" s="731"/>
      <c r="B73" s="731"/>
      <c r="C73" s="731"/>
      <c r="D73" s="731"/>
      <c r="E73" s="731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honeticPr fontId="26" type="noConversion"/>
  <printOptions horizontalCentered="1"/>
  <pageMargins left="0.78740157480314965" right="0.82343750000000004" top="1.0890625" bottom="0.98425196850393704" header="0.78740157480314965" footer="0.78740157480314965"/>
  <pageSetup paperSize="9" scale="85" orientation="portrait" horizontalDpi="300" verticalDpi="300" r:id="rId1"/>
  <headerFooter alignWithMargins="0">
    <oddHeader>&amp;L&amp;"Times New Roman,Félkövér dőlt"Nemesládony Község Önkormányzata&amp;R&amp;"Times New Roman,Félkövér dőlt"7.1. tájékoztató tábla a 4/2015. (V.28.) önkormányzati rendelethez</oddHeader>
    <oddFooter>&amp;C&amp;P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30" zoomScaleNormal="130" zoomScaleSheetLayoutView="100" workbookViewId="0">
      <selection activeCell="B3" sqref="B3:B4"/>
    </sheetView>
  </sheetViews>
  <sheetFormatPr defaultColWidth="9.33203125" defaultRowHeight="15.6"/>
  <cols>
    <col min="1" max="1" width="9.44140625" style="406" customWidth="1"/>
    <col min="2" max="2" width="60.77734375" style="406" customWidth="1"/>
    <col min="3" max="5" width="15.77734375" style="407" customWidth="1"/>
    <col min="6" max="16384" width="9.33203125" style="417"/>
  </cols>
  <sheetData>
    <row r="1" spans="1:5" ht="15.9" customHeight="1">
      <c r="A1" s="629" t="s">
        <v>3</v>
      </c>
      <c r="B1" s="629"/>
      <c r="C1" s="629"/>
      <c r="D1" s="629"/>
      <c r="E1" s="629"/>
    </row>
    <row r="2" spans="1:5" ht="15.9" customHeight="1" thickBot="1">
      <c r="A2" s="45" t="s">
        <v>108</v>
      </c>
      <c r="B2" s="45"/>
      <c r="C2" s="404"/>
      <c r="D2" s="404"/>
      <c r="E2" s="404" t="s">
        <v>152</v>
      </c>
    </row>
    <row r="3" spans="1:5" ht="15.9" customHeight="1">
      <c r="A3" s="630" t="s">
        <v>57</v>
      </c>
      <c r="B3" s="632" t="s">
        <v>5</v>
      </c>
      <c r="C3" s="634" t="s">
        <v>673</v>
      </c>
      <c r="D3" s="634"/>
      <c r="E3" s="635"/>
    </row>
    <row r="4" spans="1:5" ht="38.1" customHeight="1" thickBot="1">
      <c r="A4" s="631"/>
      <c r="B4" s="633"/>
      <c r="C4" s="47" t="s">
        <v>174</v>
      </c>
      <c r="D4" s="47" t="s">
        <v>179</v>
      </c>
      <c r="E4" s="48" t="s">
        <v>180</v>
      </c>
    </row>
    <row r="5" spans="1:5" s="418" customFormat="1" ht="12" customHeight="1" thickBot="1">
      <c r="A5" s="382" t="s">
        <v>424</v>
      </c>
      <c r="B5" s="383" t="s">
        <v>425</v>
      </c>
      <c r="C5" s="383" t="s">
        <v>426</v>
      </c>
      <c r="D5" s="383" t="s">
        <v>427</v>
      </c>
      <c r="E5" s="431" t="s">
        <v>428</v>
      </c>
    </row>
    <row r="6" spans="1:5" s="419" customFormat="1" ht="12" customHeight="1" thickBot="1">
      <c r="A6" s="377" t="s">
        <v>6</v>
      </c>
      <c r="B6" s="378" t="s">
        <v>308</v>
      </c>
      <c r="C6" s="409">
        <f>SUM(C7:C12)</f>
        <v>7180</v>
      </c>
      <c r="D6" s="409">
        <f>SUM(D7:D12)</f>
        <v>7390</v>
      </c>
      <c r="E6" s="392">
        <f>SUM(E7:E12)</f>
        <v>7390</v>
      </c>
    </row>
    <row r="7" spans="1:5" s="419" customFormat="1" ht="12" customHeight="1">
      <c r="A7" s="372" t="s">
        <v>69</v>
      </c>
      <c r="B7" s="420" t="s">
        <v>309</v>
      </c>
      <c r="C7" s="411">
        <v>6417</v>
      </c>
      <c r="D7" s="411">
        <v>6417</v>
      </c>
      <c r="E7" s="394">
        <v>6417</v>
      </c>
    </row>
    <row r="8" spans="1:5" s="419" customFormat="1" ht="12" customHeight="1">
      <c r="A8" s="371" t="s">
        <v>70</v>
      </c>
      <c r="B8" s="421" t="s">
        <v>310</v>
      </c>
      <c r="C8" s="410"/>
      <c r="D8" s="410"/>
      <c r="E8" s="393"/>
    </row>
    <row r="9" spans="1:5" s="419" customFormat="1" ht="12" customHeight="1">
      <c r="A9" s="371" t="s">
        <v>71</v>
      </c>
      <c r="B9" s="421" t="s">
        <v>311</v>
      </c>
      <c r="C9" s="410">
        <v>600</v>
      </c>
      <c r="D9" s="410">
        <v>810</v>
      </c>
      <c r="E9" s="393">
        <v>810</v>
      </c>
    </row>
    <row r="10" spans="1:5" s="419" customFormat="1" ht="12" customHeight="1">
      <c r="A10" s="371" t="s">
        <v>72</v>
      </c>
      <c r="B10" s="421" t="s">
        <v>312</v>
      </c>
      <c r="C10" s="410">
        <v>163</v>
      </c>
      <c r="D10" s="410">
        <v>163</v>
      </c>
      <c r="E10" s="393">
        <v>163</v>
      </c>
    </row>
    <row r="11" spans="1:5" s="419" customFormat="1" ht="12" customHeight="1">
      <c r="A11" s="371" t="s">
        <v>105</v>
      </c>
      <c r="B11" s="421" t="s">
        <v>313</v>
      </c>
      <c r="C11" s="410"/>
      <c r="D11" s="410"/>
      <c r="E11" s="393"/>
    </row>
    <row r="12" spans="1:5" s="419" customFormat="1" ht="12" customHeight="1" thickBot="1">
      <c r="A12" s="373" t="s">
        <v>73</v>
      </c>
      <c r="B12" s="422" t="s">
        <v>314</v>
      </c>
      <c r="C12" s="412"/>
      <c r="D12" s="412"/>
      <c r="E12" s="395"/>
    </row>
    <row r="13" spans="1:5" s="419" customFormat="1" ht="12" customHeight="1" thickBot="1">
      <c r="A13" s="377" t="s">
        <v>7</v>
      </c>
      <c r="B13" s="399" t="s">
        <v>315</v>
      </c>
      <c r="C13" s="409">
        <f>SUM(C14:C18)</f>
        <v>0</v>
      </c>
      <c r="D13" s="409">
        <f>SUM(D14:D18)</f>
        <v>0</v>
      </c>
      <c r="E13" s="392">
        <f>SUM(E14:E18)</f>
        <v>0</v>
      </c>
    </row>
    <row r="14" spans="1:5" s="419" customFormat="1" ht="12" customHeight="1">
      <c r="A14" s="372" t="s">
        <v>75</v>
      </c>
      <c r="B14" s="420" t="s">
        <v>316</v>
      </c>
      <c r="C14" s="411"/>
      <c r="D14" s="411"/>
      <c r="E14" s="394"/>
    </row>
    <row r="15" spans="1:5" s="419" customFormat="1" ht="12" customHeight="1">
      <c r="A15" s="371" t="s">
        <v>76</v>
      </c>
      <c r="B15" s="421" t="s">
        <v>317</v>
      </c>
      <c r="C15" s="410"/>
      <c r="D15" s="410"/>
      <c r="E15" s="393"/>
    </row>
    <row r="16" spans="1:5" s="419" customFormat="1" ht="12" customHeight="1">
      <c r="A16" s="371" t="s">
        <v>77</v>
      </c>
      <c r="B16" s="421" t="s">
        <v>318</v>
      </c>
      <c r="C16" s="410"/>
      <c r="D16" s="410"/>
      <c r="E16" s="393"/>
    </row>
    <row r="17" spans="1:5" s="419" customFormat="1" ht="12" customHeight="1">
      <c r="A17" s="371" t="s">
        <v>78</v>
      </c>
      <c r="B17" s="421" t="s">
        <v>319</v>
      </c>
      <c r="C17" s="410"/>
      <c r="D17" s="410"/>
      <c r="E17" s="393"/>
    </row>
    <row r="18" spans="1:5" s="419" customFormat="1" ht="12" customHeight="1">
      <c r="A18" s="371" t="s">
        <v>79</v>
      </c>
      <c r="B18" s="421" t="s">
        <v>320</v>
      </c>
      <c r="C18" s="410"/>
      <c r="D18" s="410"/>
      <c r="E18" s="393"/>
    </row>
    <row r="19" spans="1:5" s="419" customFormat="1" ht="12" customHeight="1" thickBot="1">
      <c r="A19" s="373" t="s">
        <v>86</v>
      </c>
      <c r="B19" s="422" t="s">
        <v>321</v>
      </c>
      <c r="C19" s="412"/>
      <c r="D19" s="412"/>
      <c r="E19" s="395"/>
    </row>
    <row r="20" spans="1:5" s="419" customFormat="1" ht="12" customHeight="1" thickBot="1">
      <c r="A20" s="377" t="s">
        <v>8</v>
      </c>
      <c r="B20" s="378" t="s">
        <v>322</v>
      </c>
      <c r="C20" s="409">
        <f>SUM(C21:C25)</f>
        <v>0</v>
      </c>
      <c r="D20" s="409">
        <f>SUM(D21:D25)</f>
        <v>0</v>
      </c>
      <c r="E20" s="392">
        <f>SUM(E21:E25)</f>
        <v>0</v>
      </c>
    </row>
    <row r="21" spans="1:5" s="419" customFormat="1" ht="12" customHeight="1">
      <c r="A21" s="372" t="s">
        <v>58</v>
      </c>
      <c r="B21" s="420" t="s">
        <v>323</v>
      </c>
      <c r="C21" s="411"/>
      <c r="D21" s="411"/>
      <c r="E21" s="394"/>
    </row>
    <row r="22" spans="1:5" s="419" customFormat="1" ht="12" customHeight="1">
      <c r="A22" s="371" t="s">
        <v>59</v>
      </c>
      <c r="B22" s="421" t="s">
        <v>324</v>
      </c>
      <c r="C22" s="410"/>
      <c r="D22" s="410"/>
      <c r="E22" s="393"/>
    </row>
    <row r="23" spans="1:5" s="419" customFormat="1" ht="12" customHeight="1">
      <c r="A23" s="371" t="s">
        <v>60</v>
      </c>
      <c r="B23" s="421" t="s">
        <v>325</v>
      </c>
      <c r="C23" s="410"/>
      <c r="D23" s="410"/>
      <c r="E23" s="393"/>
    </row>
    <row r="24" spans="1:5" s="419" customFormat="1" ht="12" customHeight="1">
      <c r="A24" s="371" t="s">
        <v>61</v>
      </c>
      <c r="B24" s="421" t="s">
        <v>326</v>
      </c>
      <c r="C24" s="410"/>
      <c r="D24" s="410"/>
      <c r="E24" s="393"/>
    </row>
    <row r="25" spans="1:5" s="419" customFormat="1" ht="12" customHeight="1">
      <c r="A25" s="371" t="s">
        <v>117</v>
      </c>
      <c r="B25" s="421" t="s">
        <v>327</v>
      </c>
      <c r="C25" s="410"/>
      <c r="D25" s="410"/>
      <c r="E25" s="393"/>
    </row>
    <row r="26" spans="1:5" s="419" customFormat="1" ht="12" customHeight="1" thickBot="1">
      <c r="A26" s="373" t="s">
        <v>118</v>
      </c>
      <c r="B26" s="422" t="s">
        <v>328</v>
      </c>
      <c r="C26" s="412"/>
      <c r="D26" s="412"/>
      <c r="E26" s="395"/>
    </row>
    <row r="27" spans="1:5" s="419" customFormat="1" ht="12" customHeight="1" thickBot="1">
      <c r="A27" s="377" t="s">
        <v>119</v>
      </c>
      <c r="B27" s="378" t="s">
        <v>329</v>
      </c>
      <c r="C27" s="415">
        <f>+C28+C31+C32+C33</f>
        <v>265</v>
      </c>
      <c r="D27" s="415">
        <f>+D28+D31+D32+D33</f>
        <v>329</v>
      </c>
      <c r="E27" s="428">
        <f>+E28+E31+E32+E33</f>
        <v>254</v>
      </c>
    </row>
    <row r="28" spans="1:5" s="419" customFormat="1" ht="12" customHeight="1">
      <c r="A28" s="372" t="s">
        <v>330</v>
      </c>
      <c r="B28" s="420" t="s">
        <v>331</v>
      </c>
      <c r="C28" s="430">
        <f>+C29+C30</f>
        <v>0</v>
      </c>
      <c r="D28" s="430">
        <f>+D29+D30</f>
        <v>0</v>
      </c>
      <c r="E28" s="429">
        <f>+E29+E30</f>
        <v>0</v>
      </c>
    </row>
    <row r="29" spans="1:5" s="419" customFormat="1" ht="12" customHeight="1">
      <c r="A29" s="371" t="s">
        <v>332</v>
      </c>
      <c r="B29" s="421" t="s">
        <v>333</v>
      </c>
      <c r="C29" s="410"/>
      <c r="D29" s="410"/>
      <c r="E29" s="393"/>
    </row>
    <row r="30" spans="1:5" s="419" customFormat="1" ht="12" customHeight="1">
      <c r="A30" s="371" t="s">
        <v>334</v>
      </c>
      <c r="B30" s="421" t="s">
        <v>335</v>
      </c>
      <c r="C30" s="410"/>
      <c r="D30" s="410"/>
      <c r="E30" s="393"/>
    </row>
    <row r="31" spans="1:5" s="419" customFormat="1" ht="12" customHeight="1">
      <c r="A31" s="371" t="s">
        <v>336</v>
      </c>
      <c r="B31" s="421" t="s">
        <v>337</v>
      </c>
      <c r="C31" s="410">
        <v>265</v>
      </c>
      <c r="D31" s="410">
        <v>329</v>
      </c>
      <c r="E31" s="393">
        <v>254</v>
      </c>
    </row>
    <row r="32" spans="1:5" s="419" customFormat="1" ht="12" customHeight="1">
      <c r="A32" s="371" t="s">
        <v>338</v>
      </c>
      <c r="B32" s="421" t="s">
        <v>339</v>
      </c>
      <c r="C32" s="410"/>
      <c r="D32" s="410"/>
      <c r="E32" s="393"/>
    </row>
    <row r="33" spans="1:5" s="419" customFormat="1" ht="12" customHeight="1" thickBot="1">
      <c r="A33" s="373" t="s">
        <v>340</v>
      </c>
      <c r="B33" s="422" t="s">
        <v>341</v>
      </c>
      <c r="C33" s="412"/>
      <c r="D33" s="412"/>
      <c r="E33" s="395"/>
    </row>
    <row r="34" spans="1:5" s="419" customFormat="1" ht="12" customHeight="1" thickBot="1">
      <c r="A34" s="377" t="s">
        <v>10</v>
      </c>
      <c r="B34" s="378" t="s">
        <v>342</v>
      </c>
      <c r="C34" s="409">
        <f>SUM(C35:C44)</f>
        <v>0</v>
      </c>
      <c r="D34" s="409">
        <f>SUM(D35:D44)</f>
        <v>0</v>
      </c>
      <c r="E34" s="392">
        <f>SUM(E35:E44)</f>
        <v>0</v>
      </c>
    </row>
    <row r="35" spans="1:5" s="419" customFormat="1" ht="12" customHeight="1">
      <c r="A35" s="372" t="s">
        <v>62</v>
      </c>
      <c r="B35" s="420" t="s">
        <v>343</v>
      </c>
      <c r="C35" s="411"/>
      <c r="D35" s="411"/>
      <c r="E35" s="394"/>
    </row>
    <row r="36" spans="1:5" s="419" customFormat="1" ht="12" customHeight="1">
      <c r="A36" s="371" t="s">
        <v>63</v>
      </c>
      <c r="B36" s="421" t="s">
        <v>344</v>
      </c>
      <c r="C36" s="410"/>
      <c r="D36" s="410"/>
      <c r="E36" s="393"/>
    </row>
    <row r="37" spans="1:5" s="419" customFormat="1" ht="12" customHeight="1">
      <c r="A37" s="371" t="s">
        <v>64</v>
      </c>
      <c r="B37" s="421" t="s">
        <v>345</v>
      </c>
      <c r="C37" s="410"/>
      <c r="D37" s="410"/>
      <c r="E37" s="393"/>
    </row>
    <row r="38" spans="1:5" s="419" customFormat="1" ht="12" customHeight="1">
      <c r="A38" s="371" t="s">
        <v>121</v>
      </c>
      <c r="B38" s="421" t="s">
        <v>346</v>
      </c>
      <c r="C38" s="410"/>
      <c r="D38" s="410"/>
      <c r="E38" s="393"/>
    </row>
    <row r="39" spans="1:5" s="419" customFormat="1" ht="12" customHeight="1">
      <c r="A39" s="371" t="s">
        <v>122</v>
      </c>
      <c r="B39" s="421" t="s">
        <v>347</v>
      </c>
      <c r="C39" s="410"/>
      <c r="D39" s="410"/>
      <c r="E39" s="393"/>
    </row>
    <row r="40" spans="1:5" s="419" customFormat="1" ht="12" customHeight="1">
      <c r="A40" s="371" t="s">
        <v>123</v>
      </c>
      <c r="B40" s="421" t="s">
        <v>348</v>
      </c>
      <c r="C40" s="410"/>
      <c r="D40" s="410"/>
      <c r="E40" s="393"/>
    </row>
    <row r="41" spans="1:5" s="419" customFormat="1" ht="12" customHeight="1">
      <c r="A41" s="371" t="s">
        <v>124</v>
      </c>
      <c r="B41" s="421" t="s">
        <v>349</v>
      </c>
      <c r="C41" s="410"/>
      <c r="D41" s="410"/>
      <c r="E41" s="393"/>
    </row>
    <row r="42" spans="1:5" s="419" customFormat="1" ht="12" customHeight="1">
      <c r="A42" s="371" t="s">
        <v>125</v>
      </c>
      <c r="B42" s="421" t="s">
        <v>350</v>
      </c>
      <c r="C42" s="410"/>
      <c r="D42" s="410"/>
      <c r="E42" s="393"/>
    </row>
    <row r="43" spans="1:5" s="419" customFormat="1" ht="12" customHeight="1">
      <c r="A43" s="371" t="s">
        <v>351</v>
      </c>
      <c r="B43" s="421" t="s">
        <v>352</v>
      </c>
      <c r="C43" s="413"/>
      <c r="D43" s="413"/>
      <c r="E43" s="396"/>
    </row>
    <row r="44" spans="1:5" s="419" customFormat="1" ht="12" customHeight="1" thickBot="1">
      <c r="A44" s="373" t="s">
        <v>353</v>
      </c>
      <c r="B44" s="422" t="s">
        <v>354</v>
      </c>
      <c r="C44" s="414"/>
      <c r="D44" s="414"/>
      <c r="E44" s="397"/>
    </row>
    <row r="45" spans="1:5" s="419" customFormat="1" ht="12" customHeight="1" thickBot="1">
      <c r="A45" s="377" t="s">
        <v>11</v>
      </c>
      <c r="B45" s="378" t="s">
        <v>355</v>
      </c>
      <c r="C45" s="409">
        <f>SUM(C46:C50)</f>
        <v>0</v>
      </c>
      <c r="D45" s="409">
        <f>SUM(D46:D50)</f>
        <v>0</v>
      </c>
      <c r="E45" s="392">
        <f>SUM(E46:E50)</f>
        <v>0</v>
      </c>
    </row>
    <row r="46" spans="1:5" s="419" customFormat="1" ht="12" customHeight="1">
      <c r="A46" s="372" t="s">
        <v>65</v>
      </c>
      <c r="B46" s="420" t="s">
        <v>356</v>
      </c>
      <c r="C46" s="432"/>
      <c r="D46" s="432"/>
      <c r="E46" s="398"/>
    </row>
    <row r="47" spans="1:5" s="419" customFormat="1" ht="12" customHeight="1">
      <c r="A47" s="371" t="s">
        <v>66</v>
      </c>
      <c r="B47" s="421" t="s">
        <v>357</v>
      </c>
      <c r="C47" s="413"/>
      <c r="D47" s="413"/>
      <c r="E47" s="396"/>
    </row>
    <row r="48" spans="1:5" s="419" customFormat="1" ht="12" customHeight="1">
      <c r="A48" s="371" t="s">
        <v>358</v>
      </c>
      <c r="B48" s="421" t="s">
        <v>359</v>
      </c>
      <c r="C48" s="413"/>
      <c r="D48" s="413"/>
      <c r="E48" s="396"/>
    </row>
    <row r="49" spans="1:5" s="419" customFormat="1" ht="12" customHeight="1">
      <c r="A49" s="371" t="s">
        <v>360</v>
      </c>
      <c r="B49" s="421" t="s">
        <v>361</v>
      </c>
      <c r="C49" s="413"/>
      <c r="D49" s="413"/>
      <c r="E49" s="396"/>
    </row>
    <row r="50" spans="1:5" s="419" customFormat="1" ht="12" customHeight="1" thickBot="1">
      <c r="A50" s="373" t="s">
        <v>362</v>
      </c>
      <c r="B50" s="422" t="s">
        <v>363</v>
      </c>
      <c r="C50" s="414"/>
      <c r="D50" s="414"/>
      <c r="E50" s="397"/>
    </row>
    <row r="51" spans="1:5" s="419" customFormat="1" ht="17.25" customHeight="1" thickBot="1">
      <c r="A51" s="377" t="s">
        <v>126</v>
      </c>
      <c r="B51" s="378" t="s">
        <v>364</v>
      </c>
      <c r="C51" s="409">
        <f>SUM(C52:C54)</f>
        <v>0</v>
      </c>
      <c r="D51" s="409">
        <f>SUM(D52:D54)</f>
        <v>0</v>
      </c>
      <c r="E51" s="392">
        <f>SUM(E52:E54)</f>
        <v>0</v>
      </c>
    </row>
    <row r="52" spans="1:5" s="419" customFormat="1" ht="12" customHeight="1">
      <c r="A52" s="372" t="s">
        <v>67</v>
      </c>
      <c r="B52" s="420" t="s">
        <v>365</v>
      </c>
      <c r="C52" s="411"/>
      <c r="D52" s="411"/>
      <c r="E52" s="394"/>
    </row>
    <row r="53" spans="1:5" s="419" customFormat="1" ht="12" customHeight="1">
      <c r="A53" s="371" t="s">
        <v>68</v>
      </c>
      <c r="B53" s="421" t="s">
        <v>366</v>
      </c>
      <c r="C53" s="410"/>
      <c r="D53" s="410"/>
      <c r="E53" s="393"/>
    </row>
    <row r="54" spans="1:5" s="419" customFormat="1" ht="12" customHeight="1">
      <c r="A54" s="371" t="s">
        <v>367</v>
      </c>
      <c r="B54" s="421" t="s">
        <v>368</v>
      </c>
      <c r="C54" s="410"/>
      <c r="D54" s="410"/>
      <c r="E54" s="393"/>
    </row>
    <row r="55" spans="1:5" s="419" customFormat="1" ht="12" customHeight="1" thickBot="1">
      <c r="A55" s="373" t="s">
        <v>369</v>
      </c>
      <c r="B55" s="422" t="s">
        <v>370</v>
      </c>
      <c r="C55" s="412"/>
      <c r="D55" s="412"/>
      <c r="E55" s="395"/>
    </row>
    <row r="56" spans="1:5" s="419" customFormat="1" ht="12" customHeight="1" thickBot="1">
      <c r="A56" s="377" t="s">
        <v>13</v>
      </c>
      <c r="B56" s="399" t="s">
        <v>371</v>
      </c>
      <c r="C56" s="409">
        <f>SUM(C57:C59)</f>
        <v>0</v>
      </c>
      <c r="D56" s="409">
        <f>SUM(D57:D59)</f>
        <v>2950</v>
      </c>
      <c r="E56" s="392">
        <f>SUM(E57:E59)</f>
        <v>2950</v>
      </c>
    </row>
    <row r="57" spans="1:5" s="419" customFormat="1" ht="12" customHeight="1">
      <c r="A57" s="372" t="s">
        <v>127</v>
      </c>
      <c r="B57" s="420" t="s">
        <v>372</v>
      </c>
      <c r="C57" s="413"/>
      <c r="D57" s="413"/>
      <c r="E57" s="396"/>
    </row>
    <row r="58" spans="1:5" s="419" customFormat="1" ht="12" customHeight="1">
      <c r="A58" s="371" t="s">
        <v>128</v>
      </c>
      <c r="B58" s="421" t="s">
        <v>373</v>
      </c>
      <c r="C58" s="413"/>
      <c r="D58" s="413"/>
      <c r="E58" s="396"/>
    </row>
    <row r="59" spans="1:5" s="419" customFormat="1" ht="12" customHeight="1">
      <c r="A59" s="371" t="s">
        <v>153</v>
      </c>
      <c r="B59" s="421" t="s">
        <v>374</v>
      </c>
      <c r="C59" s="413"/>
      <c r="D59" s="413">
        <v>2950</v>
      </c>
      <c r="E59" s="396">
        <v>2950</v>
      </c>
    </row>
    <row r="60" spans="1:5" s="419" customFormat="1" ht="12" customHeight="1" thickBot="1">
      <c r="A60" s="373" t="s">
        <v>375</v>
      </c>
      <c r="B60" s="422" t="s">
        <v>376</v>
      </c>
      <c r="C60" s="413"/>
      <c r="D60" s="413"/>
      <c r="E60" s="396"/>
    </row>
    <row r="61" spans="1:5" s="419" customFormat="1" ht="12" customHeight="1" thickBot="1">
      <c r="A61" s="377" t="s">
        <v>14</v>
      </c>
      <c r="B61" s="378" t="s">
        <v>377</v>
      </c>
      <c r="C61" s="415">
        <f>+C6+C13+C20+C27+C34+C45+C51+C56</f>
        <v>7445</v>
      </c>
      <c r="D61" s="415">
        <f>+D6+D13+D20+D27+D34+D45+D51+D56</f>
        <v>10669</v>
      </c>
      <c r="E61" s="428">
        <f>+E6+E13+E20+E27+E34+E45+E51+E56</f>
        <v>10594</v>
      </c>
    </row>
    <row r="62" spans="1:5" s="419" customFormat="1" ht="12" customHeight="1" thickBot="1">
      <c r="A62" s="433" t="s">
        <v>378</v>
      </c>
      <c r="B62" s="399" t="s">
        <v>379</v>
      </c>
      <c r="C62" s="409">
        <f>+C63+C64+C65</f>
        <v>0</v>
      </c>
      <c r="D62" s="409">
        <f>+D63+D64+D65</f>
        <v>0</v>
      </c>
      <c r="E62" s="392">
        <f>+E63+E64+E65</f>
        <v>0</v>
      </c>
    </row>
    <row r="63" spans="1:5" s="419" customFormat="1" ht="12" customHeight="1">
      <c r="A63" s="372" t="s">
        <v>380</v>
      </c>
      <c r="B63" s="420" t="s">
        <v>381</v>
      </c>
      <c r="C63" s="413"/>
      <c r="D63" s="413"/>
      <c r="E63" s="396"/>
    </row>
    <row r="64" spans="1:5" s="419" customFormat="1" ht="12" customHeight="1">
      <c r="A64" s="371" t="s">
        <v>382</v>
      </c>
      <c r="B64" s="421" t="s">
        <v>383</v>
      </c>
      <c r="C64" s="413"/>
      <c r="D64" s="413"/>
      <c r="E64" s="396"/>
    </row>
    <row r="65" spans="1:5" s="419" customFormat="1" ht="12" customHeight="1" thickBot="1">
      <c r="A65" s="373" t="s">
        <v>384</v>
      </c>
      <c r="B65" s="357" t="s">
        <v>429</v>
      </c>
      <c r="C65" s="413"/>
      <c r="D65" s="413"/>
      <c r="E65" s="396"/>
    </row>
    <row r="66" spans="1:5" s="419" customFormat="1" ht="12" customHeight="1" thickBot="1">
      <c r="A66" s="433" t="s">
        <v>386</v>
      </c>
      <c r="B66" s="399" t="s">
        <v>387</v>
      </c>
      <c r="C66" s="409">
        <f>+C67+C68+C69+C70</f>
        <v>0</v>
      </c>
      <c r="D66" s="409">
        <f>+D67+D68+D69+D70</f>
        <v>0</v>
      </c>
      <c r="E66" s="392">
        <f>+E67+E68+E69+E70</f>
        <v>0</v>
      </c>
    </row>
    <row r="67" spans="1:5" s="419" customFormat="1" ht="13.5" customHeight="1">
      <c r="A67" s="372" t="s">
        <v>106</v>
      </c>
      <c r="B67" s="420" t="s">
        <v>388</v>
      </c>
      <c r="C67" s="413"/>
      <c r="D67" s="413"/>
      <c r="E67" s="396"/>
    </row>
    <row r="68" spans="1:5" s="419" customFormat="1" ht="12" customHeight="1">
      <c r="A68" s="371" t="s">
        <v>107</v>
      </c>
      <c r="B68" s="421" t="s">
        <v>389</v>
      </c>
      <c r="C68" s="413"/>
      <c r="D68" s="413"/>
      <c r="E68" s="396"/>
    </row>
    <row r="69" spans="1:5" s="419" customFormat="1" ht="12" customHeight="1">
      <c r="A69" s="371" t="s">
        <v>390</v>
      </c>
      <c r="B69" s="421" t="s">
        <v>391</v>
      </c>
      <c r="C69" s="413"/>
      <c r="D69" s="413"/>
      <c r="E69" s="396"/>
    </row>
    <row r="70" spans="1:5" s="419" customFormat="1" ht="12" customHeight="1" thickBot="1">
      <c r="A70" s="373" t="s">
        <v>392</v>
      </c>
      <c r="B70" s="422" t="s">
        <v>393</v>
      </c>
      <c r="C70" s="413"/>
      <c r="D70" s="413"/>
      <c r="E70" s="396"/>
    </row>
    <row r="71" spans="1:5" s="419" customFormat="1" ht="12" customHeight="1" thickBot="1">
      <c r="A71" s="433" t="s">
        <v>394</v>
      </c>
      <c r="B71" s="399" t="s">
        <v>395</v>
      </c>
      <c r="C71" s="409">
        <f>+C72+C73</f>
        <v>1633</v>
      </c>
      <c r="D71" s="409">
        <f>+D72+D73</f>
        <v>1633</v>
      </c>
      <c r="E71" s="392">
        <f>+E72+E73</f>
        <v>1633</v>
      </c>
    </row>
    <row r="72" spans="1:5" s="419" customFormat="1" ht="12" customHeight="1">
      <c r="A72" s="372" t="s">
        <v>396</v>
      </c>
      <c r="B72" s="420" t="s">
        <v>397</v>
      </c>
      <c r="C72" s="413">
        <v>1633</v>
      </c>
      <c r="D72" s="413">
        <v>1633</v>
      </c>
      <c r="E72" s="396">
        <v>1633</v>
      </c>
    </row>
    <row r="73" spans="1:5" s="419" customFormat="1" ht="12" customHeight="1" thickBot="1">
      <c r="A73" s="373" t="s">
        <v>398</v>
      </c>
      <c r="B73" s="422" t="s">
        <v>399</v>
      </c>
      <c r="C73" s="413"/>
      <c r="D73" s="413"/>
      <c r="E73" s="396"/>
    </row>
    <row r="74" spans="1:5" s="419" customFormat="1" ht="12" customHeight="1" thickBot="1">
      <c r="A74" s="433" t="s">
        <v>400</v>
      </c>
      <c r="B74" s="399" t="s">
        <v>401</v>
      </c>
      <c r="C74" s="409">
        <f>+C75+C76+C77</f>
        <v>0</v>
      </c>
      <c r="D74" s="409">
        <f>+D75+D76+D77</f>
        <v>322</v>
      </c>
      <c r="E74" s="392">
        <f>+E75+E76+E77</f>
        <v>322</v>
      </c>
    </row>
    <row r="75" spans="1:5" s="419" customFormat="1" ht="12" customHeight="1">
      <c r="A75" s="372" t="s">
        <v>402</v>
      </c>
      <c r="B75" s="420" t="s">
        <v>403</v>
      </c>
      <c r="C75" s="413"/>
      <c r="D75" s="413">
        <v>322</v>
      </c>
      <c r="E75" s="396">
        <v>322</v>
      </c>
    </row>
    <row r="76" spans="1:5" s="419" customFormat="1" ht="12" customHeight="1">
      <c r="A76" s="371" t="s">
        <v>404</v>
      </c>
      <c r="B76" s="421" t="s">
        <v>405</v>
      </c>
      <c r="C76" s="413"/>
      <c r="D76" s="413"/>
      <c r="E76" s="396"/>
    </row>
    <row r="77" spans="1:5" s="419" customFormat="1" ht="12" customHeight="1" thickBot="1">
      <c r="A77" s="373" t="s">
        <v>406</v>
      </c>
      <c r="B77" s="401" t="s">
        <v>407</v>
      </c>
      <c r="C77" s="413"/>
      <c r="D77" s="413"/>
      <c r="E77" s="396"/>
    </row>
    <row r="78" spans="1:5" s="419" customFormat="1" ht="12" customHeight="1" thickBot="1">
      <c r="A78" s="433" t="s">
        <v>408</v>
      </c>
      <c r="B78" s="399" t="s">
        <v>409</v>
      </c>
      <c r="C78" s="409">
        <f>+C79+C80+C81+C82</f>
        <v>0</v>
      </c>
      <c r="D78" s="409">
        <f>+D79+D80+D81+D82</f>
        <v>0</v>
      </c>
      <c r="E78" s="392">
        <f>+E79+E80+E81+E82</f>
        <v>0</v>
      </c>
    </row>
    <row r="79" spans="1:5" s="419" customFormat="1" ht="12" customHeight="1">
      <c r="A79" s="423" t="s">
        <v>410</v>
      </c>
      <c r="B79" s="420" t="s">
        <v>411</v>
      </c>
      <c r="C79" s="413"/>
      <c r="D79" s="413"/>
      <c r="E79" s="396"/>
    </row>
    <row r="80" spans="1:5" s="419" customFormat="1" ht="12" customHeight="1">
      <c r="A80" s="424" t="s">
        <v>412</v>
      </c>
      <c r="B80" s="421" t="s">
        <v>413</v>
      </c>
      <c r="C80" s="413"/>
      <c r="D80" s="413"/>
      <c r="E80" s="396"/>
    </row>
    <row r="81" spans="1:5" s="419" customFormat="1" ht="12" customHeight="1">
      <c r="A81" s="424" t="s">
        <v>414</v>
      </c>
      <c r="B81" s="421" t="s">
        <v>415</v>
      </c>
      <c r="C81" s="413"/>
      <c r="D81" s="413"/>
      <c r="E81" s="396"/>
    </row>
    <row r="82" spans="1:5" s="419" customFormat="1" ht="12" customHeight="1" thickBot="1">
      <c r="A82" s="434" t="s">
        <v>416</v>
      </c>
      <c r="B82" s="401" t="s">
        <v>417</v>
      </c>
      <c r="C82" s="413"/>
      <c r="D82" s="413"/>
      <c r="E82" s="396"/>
    </row>
    <row r="83" spans="1:5" s="419" customFormat="1" ht="12" customHeight="1" thickBot="1">
      <c r="A83" s="433" t="s">
        <v>418</v>
      </c>
      <c r="B83" s="399" t="s">
        <v>419</v>
      </c>
      <c r="C83" s="436"/>
      <c r="D83" s="436"/>
      <c r="E83" s="437"/>
    </row>
    <row r="84" spans="1:5" s="419" customFormat="1" ht="12" customHeight="1" thickBot="1">
      <c r="A84" s="433" t="s">
        <v>420</v>
      </c>
      <c r="B84" s="355" t="s">
        <v>421</v>
      </c>
      <c r="C84" s="415">
        <f>+C62+C66+C71+C74+C78+C83</f>
        <v>1633</v>
      </c>
      <c r="D84" s="415">
        <f>+D62+D66+D71+D74+D78+D83</f>
        <v>1955</v>
      </c>
      <c r="E84" s="428">
        <f>+E62+E66+E71+E74+E78+E83</f>
        <v>1955</v>
      </c>
    </row>
    <row r="85" spans="1:5" s="419" customFormat="1" ht="12" customHeight="1" thickBot="1">
      <c r="A85" s="435" t="s">
        <v>422</v>
      </c>
      <c r="B85" s="358" t="s">
        <v>423</v>
      </c>
      <c r="C85" s="415">
        <f>+C61+C84</f>
        <v>9078</v>
      </c>
      <c r="D85" s="415">
        <f>+D61+D84</f>
        <v>12624</v>
      </c>
      <c r="E85" s="428">
        <f>+E61+E84</f>
        <v>12549</v>
      </c>
    </row>
    <row r="86" spans="1:5" s="419" customFormat="1" ht="12" customHeight="1">
      <c r="A86" s="353"/>
      <c r="B86" s="353"/>
      <c r="C86" s="354"/>
      <c r="D86" s="354"/>
      <c r="E86" s="354"/>
    </row>
    <row r="87" spans="1:5" ht="16.5" customHeight="1">
      <c r="A87" s="629" t="s">
        <v>35</v>
      </c>
      <c r="B87" s="629"/>
      <c r="C87" s="629"/>
      <c r="D87" s="629"/>
      <c r="E87" s="629"/>
    </row>
    <row r="88" spans="1:5" s="425" customFormat="1" ht="16.5" customHeight="1" thickBot="1">
      <c r="A88" s="46" t="s">
        <v>109</v>
      </c>
      <c r="B88" s="46"/>
      <c r="C88" s="386"/>
      <c r="D88" s="386"/>
      <c r="E88" s="386" t="s">
        <v>152</v>
      </c>
    </row>
    <row r="89" spans="1:5" s="425" customFormat="1" ht="16.5" customHeight="1">
      <c r="A89" s="630" t="s">
        <v>57</v>
      </c>
      <c r="B89" s="632" t="s">
        <v>173</v>
      </c>
      <c r="C89" s="634" t="str">
        <f>+C3</f>
        <v>2014.</v>
      </c>
      <c r="D89" s="634"/>
      <c r="E89" s="635"/>
    </row>
    <row r="90" spans="1:5" ht="38.1" customHeight="1" thickBot="1">
      <c r="A90" s="631"/>
      <c r="B90" s="633"/>
      <c r="C90" s="47" t="s">
        <v>174</v>
      </c>
      <c r="D90" s="47" t="s">
        <v>179</v>
      </c>
      <c r="E90" s="48" t="s">
        <v>180</v>
      </c>
    </row>
    <row r="91" spans="1:5" s="418" customFormat="1" ht="12" customHeight="1" thickBot="1">
      <c r="A91" s="382" t="s">
        <v>424</v>
      </c>
      <c r="B91" s="383" t="s">
        <v>425</v>
      </c>
      <c r="C91" s="383" t="s">
        <v>426</v>
      </c>
      <c r="D91" s="383" t="s">
        <v>427</v>
      </c>
      <c r="E91" s="384" t="s">
        <v>428</v>
      </c>
    </row>
    <row r="92" spans="1:5" ht="12" customHeight="1" thickBot="1">
      <c r="A92" s="379" t="s">
        <v>6</v>
      </c>
      <c r="B92" s="381" t="s">
        <v>430</v>
      </c>
      <c r="C92" s="408">
        <f>SUM(C93:C97)</f>
        <v>9078</v>
      </c>
      <c r="D92" s="408">
        <f>SUM(D93:D97)</f>
        <v>9791</v>
      </c>
      <c r="E92" s="363">
        <f>SUM(E93:E97)</f>
        <v>7761</v>
      </c>
    </row>
    <row r="93" spans="1:5" ht="12" customHeight="1">
      <c r="A93" s="374" t="s">
        <v>69</v>
      </c>
      <c r="B93" s="367" t="s">
        <v>36</v>
      </c>
      <c r="C93" s="98">
        <v>2412</v>
      </c>
      <c r="D93" s="98">
        <v>2758</v>
      </c>
      <c r="E93" s="362">
        <v>2758</v>
      </c>
    </row>
    <row r="94" spans="1:5" ht="12" customHeight="1">
      <c r="A94" s="371" t="s">
        <v>70</v>
      </c>
      <c r="B94" s="365" t="s">
        <v>129</v>
      </c>
      <c r="C94" s="410">
        <v>562</v>
      </c>
      <c r="D94" s="410">
        <v>607</v>
      </c>
      <c r="E94" s="393">
        <v>607</v>
      </c>
    </row>
    <row r="95" spans="1:5" ht="12" customHeight="1">
      <c r="A95" s="371" t="s">
        <v>71</v>
      </c>
      <c r="B95" s="365" t="s">
        <v>98</v>
      </c>
      <c r="C95" s="412">
        <v>3605</v>
      </c>
      <c r="D95" s="412">
        <v>3675</v>
      </c>
      <c r="E95" s="395">
        <v>3063</v>
      </c>
    </row>
    <row r="96" spans="1:5" ht="12" customHeight="1">
      <c r="A96" s="371" t="s">
        <v>72</v>
      </c>
      <c r="B96" s="368" t="s">
        <v>130</v>
      </c>
      <c r="C96" s="412">
        <v>514</v>
      </c>
      <c r="D96" s="412">
        <v>766</v>
      </c>
      <c r="E96" s="395">
        <v>252</v>
      </c>
    </row>
    <row r="97" spans="1:5" ht="12" customHeight="1">
      <c r="A97" s="371" t="s">
        <v>81</v>
      </c>
      <c r="B97" s="376" t="s">
        <v>131</v>
      </c>
      <c r="C97" s="412">
        <v>1985</v>
      </c>
      <c r="D97" s="412">
        <v>1985</v>
      </c>
      <c r="E97" s="395">
        <v>1081</v>
      </c>
    </row>
    <row r="98" spans="1:5" ht="12" customHeight="1">
      <c r="A98" s="371" t="s">
        <v>73</v>
      </c>
      <c r="B98" s="365" t="s">
        <v>431</v>
      </c>
      <c r="C98" s="412"/>
      <c r="D98" s="412"/>
      <c r="E98" s="395"/>
    </row>
    <row r="99" spans="1:5" ht="12" customHeight="1">
      <c r="A99" s="371" t="s">
        <v>74</v>
      </c>
      <c r="B99" s="388" t="s">
        <v>432</v>
      </c>
      <c r="C99" s="412"/>
      <c r="D99" s="412"/>
      <c r="E99" s="395"/>
    </row>
    <row r="100" spans="1:5" ht="12" customHeight="1">
      <c r="A100" s="371" t="s">
        <v>82</v>
      </c>
      <c r="B100" s="389" t="s">
        <v>433</v>
      </c>
      <c r="C100" s="412"/>
      <c r="D100" s="412"/>
      <c r="E100" s="395"/>
    </row>
    <row r="101" spans="1:5" ht="12" customHeight="1">
      <c r="A101" s="371" t="s">
        <v>83</v>
      </c>
      <c r="B101" s="389" t="s">
        <v>434</v>
      </c>
      <c r="C101" s="412"/>
      <c r="D101" s="412"/>
      <c r="E101" s="395"/>
    </row>
    <row r="102" spans="1:5" ht="12" customHeight="1">
      <c r="A102" s="371" t="s">
        <v>84</v>
      </c>
      <c r="B102" s="388" t="s">
        <v>435</v>
      </c>
      <c r="C102" s="412">
        <v>1985</v>
      </c>
      <c r="D102" s="412">
        <v>1985</v>
      </c>
      <c r="E102" s="395">
        <v>1081</v>
      </c>
    </row>
    <row r="103" spans="1:5" ht="12" customHeight="1">
      <c r="A103" s="371" t="s">
        <v>85</v>
      </c>
      <c r="B103" s="388" t="s">
        <v>436</v>
      </c>
      <c r="C103" s="412"/>
      <c r="D103" s="412"/>
      <c r="E103" s="395"/>
    </row>
    <row r="104" spans="1:5" ht="12" customHeight="1">
      <c r="A104" s="371" t="s">
        <v>87</v>
      </c>
      <c r="B104" s="389" t="s">
        <v>437</v>
      </c>
      <c r="C104" s="412"/>
      <c r="D104" s="412"/>
      <c r="E104" s="395"/>
    </row>
    <row r="105" spans="1:5" ht="12" customHeight="1">
      <c r="A105" s="370" t="s">
        <v>132</v>
      </c>
      <c r="B105" s="390" t="s">
        <v>438</v>
      </c>
      <c r="C105" s="412"/>
      <c r="D105" s="412"/>
      <c r="E105" s="395"/>
    </row>
    <row r="106" spans="1:5" ht="12" customHeight="1">
      <c r="A106" s="371" t="s">
        <v>439</v>
      </c>
      <c r="B106" s="390" t="s">
        <v>440</v>
      </c>
      <c r="C106" s="412"/>
      <c r="D106" s="412"/>
      <c r="E106" s="395"/>
    </row>
    <row r="107" spans="1:5" ht="12" customHeight="1" thickBot="1">
      <c r="A107" s="375" t="s">
        <v>441</v>
      </c>
      <c r="B107" s="391" t="s">
        <v>442</v>
      </c>
      <c r="C107" s="99"/>
      <c r="D107" s="99"/>
      <c r="E107" s="356"/>
    </row>
    <row r="108" spans="1:5" ht="12" customHeight="1" thickBot="1">
      <c r="A108" s="377" t="s">
        <v>7</v>
      </c>
      <c r="B108" s="380" t="s">
        <v>443</v>
      </c>
      <c r="C108" s="409">
        <f>+C109+C111+C113</f>
        <v>0</v>
      </c>
      <c r="D108" s="409">
        <f>+D109+D111+D113</f>
        <v>0</v>
      </c>
      <c r="E108" s="392">
        <f>+E109+E111+E113</f>
        <v>0</v>
      </c>
    </row>
    <row r="109" spans="1:5" ht="12" customHeight="1">
      <c r="A109" s="372" t="s">
        <v>75</v>
      </c>
      <c r="B109" s="365" t="s">
        <v>151</v>
      </c>
      <c r="C109" s="411"/>
      <c r="D109" s="411"/>
      <c r="E109" s="394"/>
    </row>
    <row r="110" spans="1:5" ht="12" customHeight="1">
      <c r="A110" s="372" t="s">
        <v>76</v>
      </c>
      <c r="B110" s="369" t="s">
        <v>444</v>
      </c>
      <c r="C110" s="411"/>
      <c r="D110" s="411"/>
      <c r="E110" s="394"/>
    </row>
    <row r="111" spans="1:5">
      <c r="A111" s="372" t="s">
        <v>77</v>
      </c>
      <c r="B111" s="369" t="s">
        <v>133</v>
      </c>
      <c r="C111" s="410"/>
      <c r="D111" s="410"/>
      <c r="E111" s="393"/>
    </row>
    <row r="112" spans="1:5" ht="12" customHeight="1">
      <c r="A112" s="372" t="s">
        <v>78</v>
      </c>
      <c r="B112" s="369" t="s">
        <v>445</v>
      </c>
      <c r="C112" s="410"/>
      <c r="D112" s="410"/>
      <c r="E112" s="393"/>
    </row>
    <row r="113" spans="1:5" ht="12" customHeight="1">
      <c r="A113" s="372" t="s">
        <v>79</v>
      </c>
      <c r="B113" s="401" t="s">
        <v>154</v>
      </c>
      <c r="C113" s="410"/>
      <c r="D113" s="410"/>
      <c r="E113" s="393"/>
    </row>
    <row r="114" spans="1:5" ht="21.75" customHeight="1">
      <c r="A114" s="372" t="s">
        <v>86</v>
      </c>
      <c r="B114" s="400" t="s">
        <v>446</v>
      </c>
      <c r="C114" s="410"/>
      <c r="D114" s="410"/>
      <c r="E114" s="393"/>
    </row>
    <row r="115" spans="1:5" ht="24" customHeight="1">
      <c r="A115" s="372" t="s">
        <v>88</v>
      </c>
      <c r="B115" s="416" t="s">
        <v>447</v>
      </c>
      <c r="C115" s="410"/>
      <c r="D115" s="410"/>
      <c r="E115" s="393"/>
    </row>
    <row r="116" spans="1:5" ht="12" customHeight="1">
      <c r="A116" s="372" t="s">
        <v>134</v>
      </c>
      <c r="B116" s="389" t="s">
        <v>434</v>
      </c>
      <c r="C116" s="410"/>
      <c r="D116" s="410"/>
      <c r="E116" s="393"/>
    </row>
    <row r="117" spans="1:5" ht="12" customHeight="1">
      <c r="A117" s="372" t="s">
        <v>135</v>
      </c>
      <c r="B117" s="389" t="s">
        <v>448</v>
      </c>
      <c r="C117" s="410"/>
      <c r="D117" s="410"/>
      <c r="E117" s="393"/>
    </row>
    <row r="118" spans="1:5" ht="12" customHeight="1">
      <c r="A118" s="372" t="s">
        <v>136</v>
      </c>
      <c r="B118" s="389" t="s">
        <v>449</v>
      </c>
      <c r="C118" s="410"/>
      <c r="D118" s="410"/>
      <c r="E118" s="393"/>
    </row>
    <row r="119" spans="1:5" s="438" customFormat="1" ht="12" customHeight="1">
      <c r="A119" s="372" t="s">
        <v>450</v>
      </c>
      <c r="B119" s="389" t="s">
        <v>437</v>
      </c>
      <c r="C119" s="410"/>
      <c r="D119" s="410"/>
      <c r="E119" s="393"/>
    </row>
    <row r="120" spans="1:5" ht="12" customHeight="1">
      <c r="A120" s="372" t="s">
        <v>451</v>
      </c>
      <c r="B120" s="389" t="s">
        <v>452</v>
      </c>
      <c r="C120" s="410"/>
      <c r="D120" s="410"/>
      <c r="E120" s="393"/>
    </row>
    <row r="121" spans="1:5" ht="12" customHeight="1" thickBot="1">
      <c r="A121" s="370" t="s">
        <v>453</v>
      </c>
      <c r="B121" s="389" t="s">
        <v>454</v>
      </c>
      <c r="C121" s="412"/>
      <c r="D121" s="412"/>
      <c r="E121" s="395"/>
    </row>
    <row r="122" spans="1:5" ht="12" customHeight="1" thickBot="1">
      <c r="A122" s="377" t="s">
        <v>8</v>
      </c>
      <c r="B122" s="385" t="s">
        <v>455</v>
      </c>
      <c r="C122" s="409">
        <f>+C123+C124</f>
        <v>0</v>
      </c>
      <c r="D122" s="409">
        <f>+D123+D124</f>
        <v>0</v>
      </c>
      <c r="E122" s="392">
        <f>+E123+E124</f>
        <v>0</v>
      </c>
    </row>
    <row r="123" spans="1:5" ht="12" customHeight="1">
      <c r="A123" s="372" t="s">
        <v>58</v>
      </c>
      <c r="B123" s="366" t="s">
        <v>45</v>
      </c>
      <c r="C123" s="411"/>
      <c r="D123" s="411"/>
      <c r="E123" s="394"/>
    </row>
    <row r="124" spans="1:5" ht="12" customHeight="1" thickBot="1">
      <c r="A124" s="373" t="s">
        <v>59</v>
      </c>
      <c r="B124" s="369" t="s">
        <v>46</v>
      </c>
      <c r="C124" s="412"/>
      <c r="D124" s="412"/>
      <c r="E124" s="395"/>
    </row>
    <row r="125" spans="1:5" ht="12" customHeight="1" thickBot="1">
      <c r="A125" s="377" t="s">
        <v>9</v>
      </c>
      <c r="B125" s="385" t="s">
        <v>456</v>
      </c>
      <c r="C125" s="409">
        <f>+C92+C108+C122</f>
        <v>9078</v>
      </c>
      <c r="D125" s="409">
        <f>+D92+D108+D122</f>
        <v>9791</v>
      </c>
      <c r="E125" s="392">
        <f>+E92+E108+E122</f>
        <v>7761</v>
      </c>
    </row>
    <row r="126" spans="1:5" ht="12" customHeight="1" thickBot="1">
      <c r="A126" s="377" t="s">
        <v>10</v>
      </c>
      <c r="B126" s="385" t="s">
        <v>457</v>
      </c>
      <c r="C126" s="409">
        <f>+C127+C128+C129</f>
        <v>0</v>
      </c>
      <c r="D126" s="409">
        <f>+D127+D128+D129</f>
        <v>0</v>
      </c>
      <c r="E126" s="392">
        <f>+E127+E128+E129</f>
        <v>0</v>
      </c>
    </row>
    <row r="127" spans="1:5" ht="12" customHeight="1">
      <c r="A127" s="372" t="s">
        <v>62</v>
      </c>
      <c r="B127" s="366" t="s">
        <v>458</v>
      </c>
      <c r="C127" s="410"/>
      <c r="D127" s="410"/>
      <c r="E127" s="393"/>
    </row>
    <row r="128" spans="1:5" ht="12" customHeight="1">
      <c r="A128" s="372" t="s">
        <v>63</v>
      </c>
      <c r="B128" s="366" t="s">
        <v>459</v>
      </c>
      <c r="C128" s="410"/>
      <c r="D128" s="410"/>
      <c r="E128" s="393"/>
    </row>
    <row r="129" spans="1:9" ht="12" customHeight="1" thickBot="1">
      <c r="A129" s="370" t="s">
        <v>64</v>
      </c>
      <c r="B129" s="364" t="s">
        <v>460</v>
      </c>
      <c r="C129" s="410"/>
      <c r="D129" s="410"/>
      <c r="E129" s="393"/>
    </row>
    <row r="130" spans="1:9" ht="12" customHeight="1" thickBot="1">
      <c r="A130" s="377" t="s">
        <v>11</v>
      </c>
      <c r="B130" s="385" t="s">
        <v>461</v>
      </c>
      <c r="C130" s="409">
        <f>+C131+C132+C134+C133</f>
        <v>0</v>
      </c>
      <c r="D130" s="409">
        <f>+D131+D132+D134+D133</f>
        <v>0</v>
      </c>
      <c r="E130" s="392">
        <f>+E131+E132+E134+E133</f>
        <v>0</v>
      </c>
    </row>
    <row r="131" spans="1:9" ht="12" customHeight="1">
      <c r="A131" s="372" t="s">
        <v>65</v>
      </c>
      <c r="B131" s="366" t="s">
        <v>462</v>
      </c>
      <c r="C131" s="410"/>
      <c r="D131" s="410"/>
      <c r="E131" s="393"/>
    </row>
    <row r="132" spans="1:9" ht="12" customHeight="1">
      <c r="A132" s="372" t="s">
        <v>66</v>
      </c>
      <c r="B132" s="366" t="s">
        <v>463</v>
      </c>
      <c r="C132" s="410"/>
      <c r="D132" s="410"/>
      <c r="E132" s="393"/>
    </row>
    <row r="133" spans="1:9" ht="12" customHeight="1">
      <c r="A133" s="372" t="s">
        <v>358</v>
      </c>
      <c r="B133" s="366" t="s">
        <v>464</v>
      </c>
      <c r="C133" s="410"/>
      <c r="D133" s="410"/>
      <c r="E133" s="393"/>
    </row>
    <row r="134" spans="1:9" ht="12" customHeight="1" thickBot="1">
      <c r="A134" s="370" t="s">
        <v>360</v>
      </c>
      <c r="B134" s="364" t="s">
        <v>465</v>
      </c>
      <c r="C134" s="410"/>
      <c r="D134" s="410"/>
      <c r="E134" s="393"/>
    </row>
    <row r="135" spans="1:9" ht="12" customHeight="1" thickBot="1">
      <c r="A135" s="377" t="s">
        <v>12</v>
      </c>
      <c r="B135" s="385" t="s">
        <v>466</v>
      </c>
      <c r="C135" s="415">
        <f>+C136+C137+C138+C139</f>
        <v>0</v>
      </c>
      <c r="D135" s="415">
        <f>+D136+D137+D138+D139</f>
        <v>322</v>
      </c>
      <c r="E135" s="428">
        <f>+E136+E137+E138+E139</f>
        <v>0</v>
      </c>
    </row>
    <row r="136" spans="1:9" ht="12" customHeight="1">
      <c r="A136" s="372" t="s">
        <v>67</v>
      </c>
      <c r="B136" s="366" t="s">
        <v>467</v>
      </c>
      <c r="C136" s="410"/>
      <c r="D136" s="410">
        <v>322</v>
      </c>
      <c r="E136" s="393"/>
    </row>
    <row r="137" spans="1:9" ht="12" customHeight="1">
      <c r="A137" s="372" t="s">
        <v>68</v>
      </c>
      <c r="B137" s="366" t="s">
        <v>468</v>
      </c>
      <c r="C137" s="410"/>
      <c r="D137" s="410"/>
      <c r="E137" s="393"/>
    </row>
    <row r="138" spans="1:9" ht="12" customHeight="1">
      <c r="A138" s="372" t="s">
        <v>367</v>
      </c>
      <c r="B138" s="366" t="s">
        <v>469</v>
      </c>
      <c r="C138" s="410"/>
      <c r="D138" s="410"/>
      <c r="E138" s="393"/>
    </row>
    <row r="139" spans="1:9" ht="12" customHeight="1" thickBot="1">
      <c r="A139" s="370" t="s">
        <v>369</v>
      </c>
      <c r="B139" s="364" t="s">
        <v>470</v>
      </c>
      <c r="C139" s="410"/>
      <c r="D139" s="410"/>
      <c r="E139" s="393"/>
    </row>
    <row r="140" spans="1:9" ht="15" customHeight="1" thickBot="1">
      <c r="A140" s="377" t="s">
        <v>13</v>
      </c>
      <c r="B140" s="385" t="s">
        <v>471</v>
      </c>
      <c r="C140" s="100">
        <f>+C141+C142+C143+C144</f>
        <v>0</v>
      </c>
      <c r="D140" s="100">
        <f>+D141+D142+D143+D144</f>
        <v>0</v>
      </c>
      <c r="E140" s="361">
        <f>+E141+E142+E143+E144</f>
        <v>0</v>
      </c>
      <c r="F140" s="426"/>
      <c r="G140" s="427"/>
      <c r="H140" s="427"/>
      <c r="I140" s="427"/>
    </row>
    <row r="141" spans="1:9" s="419" customFormat="1" ht="12.9" customHeight="1">
      <c r="A141" s="372" t="s">
        <v>127</v>
      </c>
      <c r="B141" s="366" t="s">
        <v>472</v>
      </c>
      <c r="C141" s="410"/>
      <c r="D141" s="410"/>
      <c r="E141" s="393"/>
    </row>
    <row r="142" spans="1:9" ht="12.75" customHeight="1">
      <c r="A142" s="372" t="s">
        <v>128</v>
      </c>
      <c r="B142" s="366" t="s">
        <v>473</v>
      </c>
      <c r="C142" s="410"/>
      <c r="D142" s="410"/>
      <c r="E142" s="393"/>
    </row>
    <row r="143" spans="1:9" ht="12.75" customHeight="1">
      <c r="A143" s="372" t="s">
        <v>153</v>
      </c>
      <c r="B143" s="366" t="s">
        <v>474</v>
      </c>
      <c r="C143" s="410"/>
      <c r="D143" s="410"/>
      <c r="E143" s="393"/>
    </row>
    <row r="144" spans="1:9" ht="12.75" customHeight="1" thickBot="1">
      <c r="A144" s="372" t="s">
        <v>375</v>
      </c>
      <c r="B144" s="366" t="s">
        <v>475</v>
      </c>
      <c r="C144" s="410"/>
      <c r="D144" s="410"/>
      <c r="E144" s="393"/>
    </row>
    <row r="145" spans="1:5" ht="16.2" thickBot="1">
      <c r="A145" s="377" t="s">
        <v>14</v>
      </c>
      <c r="B145" s="385" t="s">
        <v>476</v>
      </c>
      <c r="C145" s="359">
        <f>+C126+C130+C135+C140</f>
        <v>0</v>
      </c>
      <c r="D145" s="359">
        <f>+D126+D130+D135+D140</f>
        <v>322</v>
      </c>
      <c r="E145" s="360">
        <f>+E126+E130+E135+E140</f>
        <v>0</v>
      </c>
    </row>
    <row r="146" spans="1:5" ht="16.2" thickBot="1">
      <c r="A146" s="402" t="s">
        <v>15</v>
      </c>
      <c r="B146" s="405" t="s">
        <v>477</v>
      </c>
      <c r="C146" s="359">
        <f>+C125+C145</f>
        <v>9078</v>
      </c>
      <c r="D146" s="359">
        <f>+D125+D145</f>
        <v>10113</v>
      </c>
      <c r="E146" s="360">
        <f>+E125+E145</f>
        <v>7761</v>
      </c>
    </row>
    <row r="148" spans="1:5" ht="18.75" customHeight="1">
      <c r="A148" s="628" t="s">
        <v>478</v>
      </c>
      <c r="B148" s="628"/>
      <c r="C148" s="628"/>
      <c r="D148" s="628"/>
      <c r="E148" s="628"/>
    </row>
    <row r="149" spans="1:5" ht="13.5" customHeight="1" thickBot="1">
      <c r="A149" s="387" t="s">
        <v>110</v>
      </c>
      <c r="B149" s="387"/>
      <c r="C149" s="417"/>
      <c r="E149" s="404" t="s">
        <v>152</v>
      </c>
    </row>
    <row r="150" spans="1:5" ht="16.2" thickBot="1">
      <c r="A150" s="377">
        <v>1</v>
      </c>
      <c r="B150" s="380" t="s">
        <v>479</v>
      </c>
      <c r="C150" s="403">
        <f>+C61-C125</f>
        <v>-1633</v>
      </c>
      <c r="D150" s="403">
        <f>+D61-D125</f>
        <v>878</v>
      </c>
      <c r="E150" s="403">
        <f>+E61-E125</f>
        <v>2833</v>
      </c>
    </row>
    <row r="151" spans="1:5" ht="21" thickBot="1">
      <c r="A151" s="377" t="s">
        <v>7</v>
      </c>
      <c r="B151" s="380" t="s">
        <v>480</v>
      </c>
      <c r="C151" s="403">
        <f>+C84-C145</f>
        <v>1633</v>
      </c>
      <c r="D151" s="403">
        <f>+D84-D145</f>
        <v>1633</v>
      </c>
      <c r="E151" s="403">
        <f>+E84-E145</f>
        <v>1955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406" customFormat="1" ht="12.75" customHeight="1">
      <c r="C161" s="407"/>
      <c r="D161" s="407"/>
      <c r="E161" s="407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Nemesládony Község Önkormányzata
2014. ÉVI ZÁRSZÁMADÁS
KÖTELEZŐ FELADATAINAK MÉRLEGE 
&amp;R&amp;"Times New Roman CE,Félkövér dőlt"&amp;11 1.2. melléklet a 4/2015. (V.28.)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zoomScaleNormal="100" workbookViewId="0">
      <selection activeCell="F13" sqref="F13"/>
    </sheetView>
  </sheetViews>
  <sheetFormatPr defaultColWidth="9.33203125" defaultRowHeight="13.2"/>
  <cols>
    <col min="1" max="1" width="71.109375" style="243" customWidth="1"/>
    <col min="2" max="2" width="6.109375" style="258" customWidth="1"/>
    <col min="3" max="3" width="18" style="607" customWidth="1"/>
    <col min="4" max="16384" width="9.33203125" style="607"/>
  </cols>
  <sheetData>
    <row r="1" spans="1:3" ht="32.25" customHeight="1">
      <c r="A1" s="748" t="s">
        <v>291</v>
      </c>
      <c r="B1" s="748"/>
      <c r="C1" s="748"/>
    </row>
    <row r="2" spans="1:3" ht="15.6">
      <c r="A2" s="749" t="s">
        <v>673</v>
      </c>
      <c r="B2" s="749"/>
      <c r="C2" s="749"/>
    </row>
    <row r="4" spans="1:3" ht="13.8" thickBot="1">
      <c r="B4" s="750" t="s">
        <v>246</v>
      </c>
      <c r="C4" s="750"/>
    </row>
    <row r="5" spans="1:3" s="244" customFormat="1" ht="31.5" customHeight="1">
      <c r="A5" s="751" t="s">
        <v>292</v>
      </c>
      <c r="B5" s="753" t="s">
        <v>248</v>
      </c>
      <c r="C5" s="755" t="s">
        <v>293</v>
      </c>
    </row>
    <row r="6" spans="1:3" s="244" customFormat="1">
      <c r="A6" s="752"/>
      <c r="B6" s="754"/>
      <c r="C6" s="756"/>
    </row>
    <row r="7" spans="1:3" s="248" customFormat="1" ht="13.8" thickBot="1">
      <c r="A7" s="245" t="s">
        <v>424</v>
      </c>
      <c r="B7" s="246" t="s">
        <v>425</v>
      </c>
      <c r="C7" s="247" t="s">
        <v>426</v>
      </c>
    </row>
    <row r="8" spans="1:3" ht="15.75" customHeight="1">
      <c r="A8" s="592" t="s">
        <v>605</v>
      </c>
      <c r="B8" s="249" t="s">
        <v>253</v>
      </c>
      <c r="C8" s="250">
        <v>94597</v>
      </c>
    </row>
    <row r="9" spans="1:3" ht="15.75" customHeight="1">
      <c r="A9" s="592" t="s">
        <v>606</v>
      </c>
      <c r="B9" s="251" t="s">
        <v>254</v>
      </c>
      <c r="C9" s="250"/>
    </row>
    <row r="10" spans="1:3" ht="15.75" customHeight="1">
      <c r="A10" s="592" t="s">
        <v>607</v>
      </c>
      <c r="B10" s="251" t="s">
        <v>255</v>
      </c>
      <c r="C10" s="250">
        <v>2876</v>
      </c>
    </row>
    <row r="11" spans="1:3" ht="15.75" customHeight="1">
      <c r="A11" s="592" t="s">
        <v>608</v>
      </c>
      <c r="B11" s="251" t="s">
        <v>256</v>
      </c>
      <c r="C11" s="252">
        <v>-17002</v>
      </c>
    </row>
    <row r="12" spans="1:3" ht="15.75" customHeight="1">
      <c r="A12" s="592" t="s">
        <v>609</v>
      </c>
      <c r="B12" s="251" t="s">
        <v>257</v>
      </c>
      <c r="C12" s="252"/>
    </row>
    <row r="13" spans="1:3" ht="15.75" customHeight="1">
      <c r="A13" s="592" t="s">
        <v>610</v>
      </c>
      <c r="B13" s="251" t="s">
        <v>258</v>
      </c>
      <c r="C13" s="252">
        <v>8331</v>
      </c>
    </row>
    <row r="14" spans="1:3" ht="15.75" customHeight="1">
      <c r="A14" s="592" t="s">
        <v>611</v>
      </c>
      <c r="B14" s="251" t="s">
        <v>259</v>
      </c>
      <c r="C14" s="253">
        <f>+C8+C9+C10+C11+C12+C13</f>
        <v>88802</v>
      </c>
    </row>
    <row r="15" spans="1:3" ht="15.75" customHeight="1">
      <c r="A15" s="592" t="s">
        <v>668</v>
      </c>
      <c r="B15" s="251" t="s">
        <v>260</v>
      </c>
      <c r="C15" s="608"/>
    </row>
    <row r="16" spans="1:3" ht="15.75" customHeight="1">
      <c r="A16" s="592" t="s">
        <v>612</v>
      </c>
      <c r="B16" s="251" t="s">
        <v>261</v>
      </c>
      <c r="C16" s="252">
        <v>322</v>
      </c>
    </row>
    <row r="17" spans="1:5" ht="15.75" customHeight="1">
      <c r="A17" s="592" t="s">
        <v>613</v>
      </c>
      <c r="B17" s="251" t="s">
        <v>15</v>
      </c>
      <c r="C17" s="252">
        <v>85</v>
      </c>
    </row>
    <row r="18" spans="1:5" ht="15.75" customHeight="1">
      <c r="A18" s="592" t="s">
        <v>614</v>
      </c>
      <c r="B18" s="251" t="s">
        <v>16</v>
      </c>
      <c r="C18" s="253">
        <f>+C15+C16+C17</f>
        <v>407</v>
      </c>
    </row>
    <row r="19" spans="1:5" s="609" customFormat="1" ht="15.75" customHeight="1">
      <c r="A19" s="592" t="s">
        <v>615</v>
      </c>
      <c r="B19" s="251" t="s">
        <v>17</v>
      </c>
      <c r="C19" s="252"/>
    </row>
    <row r="20" spans="1:5" ht="15.75" customHeight="1">
      <c r="A20" s="592" t="s">
        <v>616</v>
      </c>
      <c r="B20" s="251" t="s">
        <v>18</v>
      </c>
      <c r="C20" s="252">
        <v>471</v>
      </c>
    </row>
    <row r="21" spans="1:5" ht="15.75" customHeight="1" thickBot="1">
      <c r="A21" s="254" t="s">
        <v>617</v>
      </c>
      <c r="B21" s="255" t="s">
        <v>19</v>
      </c>
      <c r="C21" s="256">
        <f>+C14+C18+C19+C20</f>
        <v>89680</v>
      </c>
    </row>
    <row r="22" spans="1:5" ht="15.6">
      <c r="A22" s="602"/>
      <c r="B22" s="605"/>
      <c r="C22" s="603"/>
      <c r="D22" s="603"/>
      <c r="E22" s="603"/>
    </row>
    <row r="23" spans="1:5" ht="15.6">
      <c r="A23" s="602"/>
      <c r="B23" s="605"/>
      <c r="C23" s="603"/>
      <c r="D23" s="603"/>
      <c r="E23" s="603"/>
    </row>
    <row r="24" spans="1:5" ht="15.6">
      <c r="A24" s="605"/>
      <c r="B24" s="605"/>
      <c r="C24" s="603"/>
      <c r="D24" s="603"/>
      <c r="E24" s="603"/>
    </row>
    <row r="25" spans="1:5" ht="15.6">
      <c r="A25" s="747"/>
      <c r="B25" s="747"/>
      <c r="C25" s="747"/>
      <c r="D25" s="610"/>
      <c r="E25" s="610"/>
    </row>
    <row r="26" spans="1:5" ht="15.6">
      <c r="A26" s="747"/>
      <c r="B26" s="747"/>
      <c r="C26" s="747"/>
      <c r="D26" s="610"/>
      <c r="E26" s="610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honeticPr fontId="26" type="noConversion"/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>
    <oddHeader>&amp;L&amp;"Times New Roman,Félkövér dőlt"Nemesládony Község Önkormányzata&amp;R&amp;"Times New Roman CE,Félkövér dőlt"7.2. tájékoztató tábla a ……/2015. (……)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zoomScaleNormal="100" workbookViewId="0">
      <selection activeCell="D5" sqref="D5"/>
    </sheetView>
  </sheetViews>
  <sheetFormatPr defaultColWidth="12" defaultRowHeight="15.6"/>
  <cols>
    <col min="1" max="1" width="58.77734375" style="236" customWidth="1"/>
    <col min="2" max="2" width="6.77734375" style="236" customWidth="1"/>
    <col min="3" max="3" width="17.109375" style="236" customWidth="1"/>
    <col min="4" max="4" width="19.109375" style="236" customWidth="1"/>
    <col min="5" max="16384" width="12" style="236"/>
  </cols>
  <sheetData>
    <row r="1" spans="1:4" ht="48" customHeight="1">
      <c r="A1" s="757" t="s">
        <v>701</v>
      </c>
      <c r="B1" s="758"/>
      <c r="C1" s="758"/>
      <c r="D1" s="758"/>
    </row>
    <row r="2" spans="1:4" ht="16.2" thickBot="1"/>
    <row r="3" spans="1:4" ht="43.5" customHeight="1" thickBot="1">
      <c r="A3" s="613" t="s">
        <v>50</v>
      </c>
      <c r="B3" s="352" t="s">
        <v>248</v>
      </c>
      <c r="C3" s="614" t="s">
        <v>294</v>
      </c>
      <c r="D3" s="615" t="s">
        <v>295</v>
      </c>
    </row>
    <row r="4" spans="1:4" ht="16.2" thickBot="1">
      <c r="A4" s="259" t="s">
        <v>424</v>
      </c>
      <c r="B4" s="260" t="s">
        <v>425</v>
      </c>
      <c r="C4" s="260" t="s">
        <v>426</v>
      </c>
      <c r="D4" s="261" t="s">
        <v>427</v>
      </c>
    </row>
    <row r="5" spans="1:4" ht="15.75" customHeight="1">
      <c r="A5" s="270" t="s">
        <v>636</v>
      </c>
      <c r="B5" s="263" t="s">
        <v>6</v>
      </c>
      <c r="C5" s="264"/>
      <c r="D5" s="265"/>
    </row>
    <row r="6" spans="1:4" ht="15.75" customHeight="1">
      <c r="A6" s="270" t="s">
        <v>637</v>
      </c>
      <c r="B6" s="267" t="s">
        <v>7</v>
      </c>
      <c r="C6" s="268"/>
      <c r="D6" s="269"/>
    </row>
    <row r="7" spans="1:4" ht="15.75" customHeight="1">
      <c r="A7" s="270" t="s">
        <v>638</v>
      </c>
      <c r="B7" s="267" t="s">
        <v>8</v>
      </c>
      <c r="C7" s="268"/>
      <c r="D7" s="269"/>
    </row>
    <row r="8" spans="1:4" ht="15.75" customHeight="1" thickBot="1">
      <c r="A8" s="271" t="s">
        <v>639</v>
      </c>
      <c r="B8" s="272" t="s">
        <v>9</v>
      </c>
      <c r="C8" s="273"/>
      <c r="D8" s="274"/>
    </row>
    <row r="9" spans="1:4" ht="15.75" customHeight="1" thickBot="1">
      <c r="A9" s="617" t="s">
        <v>640</v>
      </c>
      <c r="B9" s="618" t="s">
        <v>10</v>
      </c>
      <c r="C9" s="619"/>
      <c r="D9" s="620">
        <f>+D10+D11+D12+D13</f>
        <v>0</v>
      </c>
    </row>
    <row r="10" spans="1:4" ht="15.75" customHeight="1">
      <c r="A10" s="616" t="s">
        <v>641</v>
      </c>
      <c r="B10" s="263" t="s">
        <v>11</v>
      </c>
      <c r="C10" s="264"/>
      <c r="D10" s="265"/>
    </row>
    <row r="11" spans="1:4" ht="15.75" customHeight="1">
      <c r="A11" s="270" t="s">
        <v>642</v>
      </c>
      <c r="B11" s="267" t="s">
        <v>12</v>
      </c>
      <c r="C11" s="268"/>
      <c r="D11" s="269"/>
    </row>
    <row r="12" spans="1:4" ht="15.75" customHeight="1">
      <c r="A12" s="270" t="s">
        <v>643</v>
      </c>
      <c r="B12" s="267" t="s">
        <v>13</v>
      </c>
      <c r="C12" s="268"/>
      <c r="D12" s="269"/>
    </row>
    <row r="13" spans="1:4" ht="15.75" customHeight="1" thickBot="1">
      <c r="A13" s="271" t="s">
        <v>644</v>
      </c>
      <c r="B13" s="272" t="s">
        <v>14</v>
      </c>
      <c r="C13" s="273"/>
      <c r="D13" s="274"/>
    </row>
    <row r="14" spans="1:4" ht="15.75" customHeight="1" thickBot="1">
      <c r="A14" s="617" t="s">
        <v>645</v>
      </c>
      <c r="B14" s="618" t="s">
        <v>15</v>
      </c>
      <c r="C14" s="619"/>
      <c r="D14" s="620">
        <f>+D15+D16+D17</f>
        <v>0</v>
      </c>
    </row>
    <row r="15" spans="1:4" ht="15.75" customHeight="1">
      <c r="A15" s="616" t="s">
        <v>646</v>
      </c>
      <c r="B15" s="263" t="s">
        <v>16</v>
      </c>
      <c r="C15" s="264"/>
      <c r="D15" s="265"/>
    </row>
    <row r="16" spans="1:4" ht="15.75" customHeight="1">
      <c r="A16" s="270" t="s">
        <v>647</v>
      </c>
      <c r="B16" s="267" t="s">
        <v>17</v>
      </c>
      <c r="C16" s="268"/>
      <c r="D16" s="269"/>
    </row>
    <row r="17" spans="1:4" ht="15.75" customHeight="1" thickBot="1">
      <c r="A17" s="271" t="s">
        <v>648</v>
      </c>
      <c r="B17" s="272" t="s">
        <v>18</v>
      </c>
      <c r="C17" s="273"/>
      <c r="D17" s="274"/>
    </row>
    <row r="18" spans="1:4" ht="15.75" customHeight="1" thickBot="1">
      <c r="A18" s="617" t="s">
        <v>654</v>
      </c>
      <c r="B18" s="618" t="s">
        <v>19</v>
      </c>
      <c r="C18" s="619"/>
      <c r="D18" s="620">
        <f>+D19+D20+D21</f>
        <v>0</v>
      </c>
    </row>
    <row r="19" spans="1:4" ht="15.75" customHeight="1">
      <c r="A19" s="616" t="s">
        <v>649</v>
      </c>
      <c r="B19" s="263" t="s">
        <v>20</v>
      </c>
      <c r="C19" s="264"/>
      <c r="D19" s="265"/>
    </row>
    <row r="20" spans="1:4" ht="15.75" customHeight="1">
      <c r="A20" s="270" t="s">
        <v>650</v>
      </c>
      <c r="B20" s="267" t="s">
        <v>21</v>
      </c>
      <c r="C20" s="268"/>
      <c r="D20" s="269"/>
    </row>
    <row r="21" spans="1:4" ht="15.75" customHeight="1">
      <c r="A21" s="270" t="s">
        <v>651</v>
      </c>
      <c r="B21" s="267" t="s">
        <v>22</v>
      </c>
      <c r="C21" s="268"/>
      <c r="D21" s="269"/>
    </row>
    <row r="22" spans="1:4" ht="15.75" customHeight="1">
      <c r="A22" s="270" t="s">
        <v>652</v>
      </c>
      <c r="B22" s="267" t="s">
        <v>23</v>
      </c>
      <c r="C22" s="268"/>
      <c r="D22" s="269"/>
    </row>
    <row r="23" spans="1:4" ht="15.75" customHeight="1">
      <c r="A23" s="270"/>
      <c r="B23" s="267" t="s">
        <v>24</v>
      </c>
      <c r="C23" s="268"/>
      <c r="D23" s="269"/>
    </row>
    <row r="24" spans="1:4" ht="15.75" customHeight="1">
      <c r="A24" s="270"/>
      <c r="B24" s="267" t="s">
        <v>25</v>
      </c>
      <c r="C24" s="268"/>
      <c r="D24" s="269"/>
    </row>
    <row r="25" spans="1:4" ht="15.75" customHeight="1">
      <c r="A25" s="270"/>
      <c r="B25" s="267" t="s">
        <v>26</v>
      </c>
      <c r="C25" s="268"/>
      <c r="D25" s="269"/>
    </row>
    <row r="26" spans="1:4" ht="15.75" customHeight="1">
      <c r="A26" s="270"/>
      <c r="B26" s="267" t="s">
        <v>27</v>
      </c>
      <c r="C26" s="268"/>
      <c r="D26" s="269"/>
    </row>
    <row r="27" spans="1:4" ht="15.75" customHeight="1">
      <c r="A27" s="270"/>
      <c r="B27" s="267" t="s">
        <v>28</v>
      </c>
      <c r="C27" s="268"/>
      <c r="D27" s="269"/>
    </row>
    <row r="28" spans="1:4" ht="15.75" customHeight="1">
      <c r="A28" s="270"/>
      <c r="B28" s="267" t="s">
        <v>29</v>
      </c>
      <c r="C28" s="268"/>
      <c r="D28" s="269"/>
    </row>
    <row r="29" spans="1:4" ht="15.75" customHeight="1">
      <c r="A29" s="270"/>
      <c r="B29" s="267" t="s">
        <v>30</v>
      </c>
      <c r="C29" s="268"/>
      <c r="D29" s="269"/>
    </row>
    <row r="30" spans="1:4" ht="15.75" customHeight="1">
      <c r="A30" s="270"/>
      <c r="B30" s="267" t="s">
        <v>31</v>
      </c>
      <c r="C30" s="268"/>
      <c r="D30" s="269"/>
    </row>
    <row r="31" spans="1:4" ht="15.75" customHeight="1">
      <c r="A31" s="270"/>
      <c r="B31" s="267" t="s">
        <v>32</v>
      </c>
      <c r="C31" s="268"/>
      <c r="D31" s="269"/>
    </row>
    <row r="32" spans="1:4" ht="15.75" customHeight="1">
      <c r="A32" s="270"/>
      <c r="B32" s="267" t="s">
        <v>33</v>
      </c>
      <c r="C32" s="268"/>
      <c r="D32" s="269"/>
    </row>
    <row r="33" spans="1:6" ht="15.75" customHeight="1">
      <c r="A33" s="270"/>
      <c r="B33" s="267" t="s">
        <v>34</v>
      </c>
      <c r="C33" s="268"/>
      <c r="D33" s="269"/>
    </row>
    <row r="34" spans="1:6" ht="15.75" customHeight="1">
      <c r="A34" s="270"/>
      <c r="B34" s="267" t="s">
        <v>89</v>
      </c>
      <c r="C34" s="268"/>
      <c r="D34" s="269"/>
    </row>
    <row r="35" spans="1:6" ht="15.75" customHeight="1">
      <c r="A35" s="270"/>
      <c r="B35" s="267" t="s">
        <v>183</v>
      </c>
      <c r="C35" s="268"/>
      <c r="D35" s="269"/>
    </row>
    <row r="36" spans="1:6" ht="15.75" customHeight="1">
      <c r="A36" s="270"/>
      <c r="B36" s="267" t="s">
        <v>244</v>
      </c>
      <c r="C36" s="268"/>
      <c r="D36" s="269"/>
    </row>
    <row r="37" spans="1:6" ht="15.75" customHeight="1" thickBot="1">
      <c r="A37" s="271"/>
      <c r="B37" s="272" t="s">
        <v>245</v>
      </c>
      <c r="C37" s="273"/>
      <c r="D37" s="274"/>
    </row>
    <row r="38" spans="1:6" ht="15.75" customHeight="1" thickBot="1">
      <c r="A38" s="759" t="s">
        <v>653</v>
      </c>
      <c r="B38" s="760"/>
      <c r="C38" s="275"/>
      <c r="D38" s="620">
        <f>+D5+D6+D7+D8+D9+D14+D18+D22+D23+D24+D25+D26+D27+D28+D29+D30+D31+D32+D33+D34+D35+D36+D37</f>
        <v>0</v>
      </c>
      <c r="F38" s="276"/>
    </row>
    <row r="39" spans="1:6">
      <c r="A39" s="621" t="s">
        <v>655</v>
      </c>
    </row>
    <row r="40" spans="1:6">
      <c r="A40" s="240"/>
      <c r="B40" s="241"/>
      <c r="C40" s="761"/>
      <c r="D40" s="761"/>
    </row>
    <row r="41" spans="1:6">
      <c r="A41" s="240"/>
      <c r="B41" s="241"/>
      <c r="C41" s="242"/>
      <c r="D41" s="242"/>
    </row>
    <row r="42" spans="1:6">
      <c r="A42" s="241"/>
      <c r="B42" s="241"/>
      <c r="C42" s="761"/>
      <c r="D42" s="761"/>
    </row>
    <row r="43" spans="1:6">
      <c r="A43" s="257"/>
      <c r="B43" s="257"/>
    </row>
    <row r="44" spans="1:6">
      <c r="A44" s="257"/>
      <c r="B44" s="257"/>
      <c r="C44" s="257"/>
    </row>
  </sheetData>
  <mergeCells count="4">
    <mergeCell ref="A1:D1"/>
    <mergeCell ref="A38:B38"/>
    <mergeCell ref="C40:D40"/>
    <mergeCell ref="C42:D42"/>
  </mergeCells>
  <phoneticPr fontId="26" type="noConversion"/>
  <printOptions horizontalCentered="1"/>
  <pageMargins left="0.78740157480314965" right="0.78740157480314965" top="1.1479166666666667" bottom="0.98425196850393704" header="0.78740157480314965" footer="0.78740157480314965"/>
  <pageSetup paperSize="9" scale="93" orientation="portrait" r:id="rId1"/>
  <headerFooter alignWithMargins="0">
    <oddHeader>&amp;L&amp;"Times New Roman,Félkövér dőlt"......................Önkormányzat&amp;R&amp;"Times New Roman,Félkövér dőlt"7.3. tájékoztató tábla a  4/2015. (V.28.)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zoomScaleNormal="100" workbookViewId="0">
      <selection activeCell="A3" sqref="A3"/>
    </sheetView>
  </sheetViews>
  <sheetFormatPr defaultColWidth="12" defaultRowHeight="15.6"/>
  <cols>
    <col min="1" max="1" width="56.109375" style="236" customWidth="1"/>
    <col min="2" max="2" width="6.77734375" style="236" customWidth="1"/>
    <col min="3" max="3" width="17.109375" style="236" customWidth="1"/>
    <col min="4" max="4" width="19.109375" style="236" customWidth="1"/>
    <col min="5" max="16384" width="12" style="236"/>
  </cols>
  <sheetData>
    <row r="1" spans="1:4" ht="48.75" customHeight="1">
      <c r="A1" s="762" t="s">
        <v>702</v>
      </c>
      <c r="B1" s="763"/>
      <c r="C1" s="763"/>
      <c r="D1" s="763"/>
    </row>
    <row r="2" spans="1:4" ht="16.2" thickBot="1"/>
    <row r="3" spans="1:4" ht="53.4" thickBot="1">
      <c r="A3" s="622" t="s">
        <v>50</v>
      </c>
      <c r="B3" s="352" t="s">
        <v>248</v>
      </c>
      <c r="C3" s="623" t="s">
        <v>656</v>
      </c>
      <c r="D3" s="624" t="s">
        <v>295</v>
      </c>
    </row>
    <row r="4" spans="1:4" ht="16.2" thickBot="1">
      <c r="A4" s="277" t="s">
        <v>424</v>
      </c>
      <c r="B4" s="278" t="s">
        <v>425</v>
      </c>
      <c r="C4" s="278" t="s">
        <v>426</v>
      </c>
      <c r="D4" s="279" t="s">
        <v>427</v>
      </c>
    </row>
    <row r="5" spans="1:4" ht="15.75" customHeight="1">
      <c r="A5" s="266" t="s">
        <v>657</v>
      </c>
      <c r="B5" s="263" t="s">
        <v>6</v>
      </c>
      <c r="C5" s="264"/>
      <c r="D5" s="265"/>
    </row>
    <row r="6" spans="1:4" ht="15.75" customHeight="1">
      <c r="A6" s="266" t="s">
        <v>658</v>
      </c>
      <c r="B6" s="267" t="s">
        <v>7</v>
      </c>
      <c r="C6" s="268"/>
      <c r="D6" s="269"/>
    </row>
    <row r="7" spans="1:4" ht="15.75" customHeight="1" thickBot="1">
      <c r="A7" s="625" t="s">
        <v>659</v>
      </c>
      <c r="B7" s="272" t="s">
        <v>8</v>
      </c>
      <c r="C7" s="273"/>
      <c r="D7" s="274"/>
    </row>
    <row r="8" spans="1:4" ht="15.75" customHeight="1" thickBot="1">
      <c r="A8" s="617" t="s">
        <v>660</v>
      </c>
      <c r="B8" s="618" t="s">
        <v>9</v>
      </c>
      <c r="C8" s="619"/>
      <c r="D8" s="620">
        <f>+D5+D6+D7</f>
        <v>0</v>
      </c>
    </row>
    <row r="9" spans="1:4" ht="15.75" customHeight="1">
      <c r="A9" s="262" t="s">
        <v>661</v>
      </c>
      <c r="B9" s="263" t="s">
        <v>10</v>
      </c>
      <c r="C9" s="264"/>
      <c r="D9" s="265"/>
    </row>
    <row r="10" spans="1:4" ht="15.75" customHeight="1">
      <c r="A10" s="266" t="s">
        <v>662</v>
      </c>
      <c r="B10" s="267" t="s">
        <v>11</v>
      </c>
      <c r="C10" s="268"/>
      <c r="D10" s="269"/>
    </row>
    <row r="11" spans="1:4" ht="15.75" customHeight="1">
      <c r="A11" s="266" t="s">
        <v>663</v>
      </c>
      <c r="B11" s="267" t="s">
        <v>12</v>
      </c>
      <c r="C11" s="268"/>
      <c r="D11" s="269"/>
    </row>
    <row r="12" spans="1:4" ht="15.75" customHeight="1">
      <c r="A12" s="266" t="s">
        <v>664</v>
      </c>
      <c r="B12" s="267" t="s">
        <v>13</v>
      </c>
      <c r="C12" s="268"/>
      <c r="D12" s="269"/>
    </row>
    <row r="13" spans="1:4" ht="15.75" customHeight="1" thickBot="1">
      <c r="A13" s="625" t="s">
        <v>665</v>
      </c>
      <c r="B13" s="272" t="s">
        <v>14</v>
      </c>
      <c r="C13" s="273"/>
      <c r="D13" s="274"/>
    </row>
    <row r="14" spans="1:4" ht="15.75" customHeight="1" thickBot="1">
      <c r="A14" s="617" t="s">
        <v>666</v>
      </c>
      <c r="B14" s="618" t="s">
        <v>15</v>
      </c>
      <c r="C14" s="626"/>
      <c r="D14" s="620">
        <f>+D9+D10+D11+D12+D13</f>
        <v>0</v>
      </c>
    </row>
    <row r="15" spans="1:4" ht="15.75" customHeight="1">
      <c r="A15" s="262"/>
      <c r="B15" s="263" t="s">
        <v>16</v>
      </c>
      <c r="C15" s="264"/>
      <c r="D15" s="265"/>
    </row>
    <row r="16" spans="1:4" ht="15.75" customHeight="1">
      <c r="A16" s="266"/>
      <c r="B16" s="267" t="s">
        <v>17</v>
      </c>
      <c r="C16" s="268"/>
      <c r="D16" s="269"/>
    </row>
    <row r="17" spans="1:4" ht="15.75" customHeight="1">
      <c r="A17" s="266"/>
      <c r="B17" s="267" t="s">
        <v>18</v>
      </c>
      <c r="C17" s="268"/>
      <c r="D17" s="269"/>
    </row>
    <row r="18" spans="1:4" ht="15.75" customHeight="1">
      <c r="A18" s="266"/>
      <c r="B18" s="267" t="s">
        <v>19</v>
      </c>
      <c r="C18" s="268"/>
      <c r="D18" s="269"/>
    </row>
    <row r="19" spans="1:4" ht="15.75" customHeight="1">
      <c r="A19" s="266"/>
      <c r="B19" s="267" t="s">
        <v>20</v>
      </c>
      <c r="C19" s="268"/>
      <c r="D19" s="269"/>
    </row>
    <row r="20" spans="1:4" ht="15.75" customHeight="1">
      <c r="A20" s="266"/>
      <c r="B20" s="267" t="s">
        <v>21</v>
      </c>
      <c r="C20" s="268"/>
      <c r="D20" s="269"/>
    </row>
    <row r="21" spans="1:4" ht="15.75" customHeight="1">
      <c r="A21" s="266"/>
      <c r="B21" s="267" t="s">
        <v>22</v>
      </c>
      <c r="C21" s="268"/>
      <c r="D21" s="269"/>
    </row>
    <row r="22" spans="1:4" ht="15.75" customHeight="1">
      <c r="A22" s="266"/>
      <c r="B22" s="267" t="s">
        <v>23</v>
      </c>
      <c r="C22" s="268"/>
      <c r="D22" s="269"/>
    </row>
    <row r="23" spans="1:4" ht="15.75" customHeight="1">
      <c r="A23" s="266"/>
      <c r="B23" s="267" t="s">
        <v>24</v>
      </c>
      <c r="C23" s="268"/>
      <c r="D23" s="269"/>
    </row>
    <row r="24" spans="1:4" ht="15.75" customHeight="1">
      <c r="A24" s="266"/>
      <c r="B24" s="267" t="s">
        <v>25</v>
      </c>
      <c r="C24" s="268"/>
      <c r="D24" s="269"/>
    </row>
    <row r="25" spans="1:4" ht="15.75" customHeight="1">
      <c r="A25" s="266"/>
      <c r="B25" s="267" t="s">
        <v>26</v>
      </c>
      <c r="C25" s="268"/>
      <c r="D25" s="269"/>
    </row>
    <row r="26" spans="1:4" ht="15.75" customHeight="1">
      <c r="A26" s="266"/>
      <c r="B26" s="267" t="s">
        <v>27</v>
      </c>
      <c r="C26" s="268"/>
      <c r="D26" s="269"/>
    </row>
    <row r="27" spans="1:4" ht="15.75" customHeight="1">
      <c r="A27" s="266"/>
      <c r="B27" s="267" t="s">
        <v>28</v>
      </c>
      <c r="C27" s="268"/>
      <c r="D27" s="269"/>
    </row>
    <row r="28" spans="1:4" ht="15.75" customHeight="1">
      <c r="A28" s="266"/>
      <c r="B28" s="267" t="s">
        <v>29</v>
      </c>
      <c r="C28" s="268"/>
      <c r="D28" s="269"/>
    </row>
    <row r="29" spans="1:4" ht="15.75" customHeight="1">
      <c r="A29" s="266"/>
      <c r="B29" s="267" t="s">
        <v>30</v>
      </c>
      <c r="C29" s="268"/>
      <c r="D29" s="269"/>
    </row>
    <row r="30" spans="1:4" ht="15.75" customHeight="1">
      <c r="A30" s="266"/>
      <c r="B30" s="267" t="s">
        <v>31</v>
      </c>
      <c r="C30" s="268"/>
      <c r="D30" s="269"/>
    </row>
    <row r="31" spans="1:4" ht="15.75" customHeight="1">
      <c r="A31" s="266"/>
      <c r="B31" s="267" t="s">
        <v>32</v>
      </c>
      <c r="C31" s="268"/>
      <c r="D31" s="269"/>
    </row>
    <row r="32" spans="1:4" ht="15.75" customHeight="1">
      <c r="A32" s="266"/>
      <c r="B32" s="267" t="s">
        <v>33</v>
      </c>
      <c r="C32" s="268"/>
      <c r="D32" s="269"/>
    </row>
    <row r="33" spans="1:6" ht="15.75" customHeight="1">
      <c r="A33" s="266"/>
      <c r="B33" s="267" t="s">
        <v>34</v>
      </c>
      <c r="C33" s="268"/>
      <c r="D33" s="269"/>
    </row>
    <row r="34" spans="1:6" ht="15.75" customHeight="1">
      <c r="A34" s="266"/>
      <c r="B34" s="267" t="s">
        <v>89</v>
      </c>
      <c r="C34" s="268"/>
      <c r="D34" s="269"/>
    </row>
    <row r="35" spans="1:6" ht="15.75" customHeight="1">
      <c r="A35" s="266"/>
      <c r="B35" s="267" t="s">
        <v>183</v>
      </c>
      <c r="C35" s="268"/>
      <c r="D35" s="269"/>
    </row>
    <row r="36" spans="1:6" ht="15.75" customHeight="1">
      <c r="A36" s="266"/>
      <c r="B36" s="267" t="s">
        <v>244</v>
      </c>
      <c r="C36" s="268"/>
      <c r="D36" s="269"/>
    </row>
    <row r="37" spans="1:6" ht="15.75" customHeight="1" thickBot="1">
      <c r="A37" s="280"/>
      <c r="B37" s="281" t="s">
        <v>245</v>
      </c>
      <c r="C37" s="282"/>
      <c r="D37" s="283"/>
    </row>
    <row r="38" spans="1:6" ht="15.75" customHeight="1" thickBot="1">
      <c r="A38" s="764" t="s">
        <v>667</v>
      </c>
      <c r="B38" s="765"/>
      <c r="C38" s="275"/>
      <c r="D38" s="620">
        <f>+D8+D14+SUM(D15:D37)</f>
        <v>0</v>
      </c>
      <c r="F38" s="284"/>
    </row>
  </sheetData>
  <mergeCells count="2">
    <mergeCell ref="A1:D1"/>
    <mergeCell ref="A38:B38"/>
  </mergeCells>
  <phoneticPr fontId="26" type="noConversion"/>
  <printOptions horizontalCentered="1"/>
  <pageMargins left="0.78740157480314965" right="0.78740157480314965" top="1.128125" bottom="0.98425196850393704" header="0.78740157480314965" footer="0.78740157480314965"/>
  <pageSetup paperSize="9" scale="95" orientation="portrait" r:id="rId1"/>
  <headerFooter alignWithMargins="0">
    <oddHeader>&amp;L&amp;"Times New Roman,Félkövér dőlt"Nemesládony Önkormányzat&amp;R&amp;"Times New Roman,Félkövér dőlt"7.4. tájékoztató tábla a 4/2015. (V.28.)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topLeftCell="C1" zoomScaleNormal="100" workbookViewId="0">
      <selection activeCell="D12" sqref="D12"/>
    </sheetView>
  </sheetViews>
  <sheetFormatPr defaultColWidth="9.33203125" defaultRowHeight="13.2"/>
  <cols>
    <col min="1" max="1" width="9.33203125" style="312"/>
    <col min="2" max="2" width="58.33203125" style="312" customWidth="1"/>
    <col min="3" max="5" width="25" style="312" customWidth="1"/>
    <col min="6" max="6" width="5.44140625" style="312" customWidth="1"/>
    <col min="7" max="16384" width="9.33203125" style="312"/>
  </cols>
  <sheetData>
    <row r="1" spans="1:6">
      <c r="A1" s="313"/>
      <c r="F1" s="769" t="s">
        <v>704</v>
      </c>
    </row>
    <row r="2" spans="1:6" ht="33" customHeight="1">
      <c r="A2" s="766" t="s">
        <v>703</v>
      </c>
      <c r="B2" s="766"/>
      <c r="C2" s="766"/>
      <c r="D2" s="766"/>
      <c r="E2" s="766"/>
      <c r="F2" s="769"/>
    </row>
    <row r="3" spans="1:6" ht="16.2" thickBot="1">
      <c r="A3" s="314"/>
      <c r="F3" s="769"/>
    </row>
    <row r="4" spans="1:6" ht="63" thickBot="1">
      <c r="A4" s="315" t="s">
        <v>248</v>
      </c>
      <c r="B4" s="316" t="s">
        <v>296</v>
      </c>
      <c r="C4" s="316" t="s">
        <v>297</v>
      </c>
      <c r="D4" s="316" t="s">
        <v>298</v>
      </c>
      <c r="E4" s="317" t="s">
        <v>299</v>
      </c>
      <c r="F4" s="769"/>
    </row>
    <row r="5" spans="1:6" ht="15.6">
      <c r="A5" s="318" t="s">
        <v>6</v>
      </c>
      <c r="B5" s="322"/>
      <c r="C5" s="325"/>
      <c r="D5" s="328"/>
      <c r="E5" s="332"/>
      <c r="F5" s="769"/>
    </row>
    <row r="6" spans="1:6" ht="15.6">
      <c r="A6" s="319" t="s">
        <v>7</v>
      </c>
      <c r="B6" s="323"/>
      <c r="C6" s="326"/>
      <c r="D6" s="329"/>
      <c r="E6" s="333"/>
      <c r="F6" s="769"/>
    </row>
    <row r="7" spans="1:6" ht="15.6">
      <c r="A7" s="319" t="s">
        <v>8</v>
      </c>
      <c r="B7" s="323"/>
      <c r="C7" s="326"/>
      <c r="D7" s="329"/>
      <c r="E7" s="333"/>
      <c r="F7" s="769"/>
    </row>
    <row r="8" spans="1:6" ht="15.6">
      <c r="A8" s="319" t="s">
        <v>9</v>
      </c>
      <c r="B8" s="323"/>
      <c r="C8" s="326"/>
      <c r="D8" s="329"/>
      <c r="E8" s="333"/>
      <c r="F8" s="769"/>
    </row>
    <row r="9" spans="1:6" ht="15.6">
      <c r="A9" s="319" t="s">
        <v>10</v>
      </c>
      <c r="B9" s="323"/>
      <c r="C9" s="326"/>
      <c r="D9" s="329"/>
      <c r="E9" s="333"/>
      <c r="F9" s="769"/>
    </row>
    <row r="10" spans="1:6" ht="15.6">
      <c r="A10" s="319" t="s">
        <v>11</v>
      </c>
      <c r="B10" s="323"/>
      <c r="C10" s="326"/>
      <c r="D10" s="329"/>
      <c r="E10" s="333"/>
      <c r="F10" s="769"/>
    </row>
    <row r="11" spans="1:6" ht="15.6">
      <c r="A11" s="319" t="s">
        <v>12</v>
      </c>
      <c r="B11" s="323"/>
      <c r="C11" s="326"/>
      <c r="D11" s="329"/>
      <c r="E11" s="333"/>
      <c r="F11" s="769"/>
    </row>
    <row r="12" spans="1:6" ht="15.6">
      <c r="A12" s="319" t="s">
        <v>13</v>
      </c>
      <c r="B12" s="323"/>
      <c r="C12" s="326"/>
      <c r="D12" s="329"/>
      <c r="E12" s="333"/>
      <c r="F12" s="769"/>
    </row>
    <row r="13" spans="1:6" ht="15.6">
      <c r="A13" s="319" t="s">
        <v>14</v>
      </c>
      <c r="B13" s="323"/>
      <c r="C13" s="326"/>
      <c r="D13" s="329"/>
      <c r="E13" s="333"/>
      <c r="F13" s="769"/>
    </row>
    <row r="14" spans="1:6" ht="15.6">
      <c r="A14" s="319" t="s">
        <v>15</v>
      </c>
      <c r="B14" s="323"/>
      <c r="C14" s="326"/>
      <c r="D14" s="329"/>
      <c r="E14" s="333"/>
      <c r="F14" s="769"/>
    </row>
    <row r="15" spans="1:6" ht="15.6">
      <c r="A15" s="319" t="s">
        <v>16</v>
      </c>
      <c r="B15" s="323"/>
      <c r="C15" s="326"/>
      <c r="D15" s="329"/>
      <c r="E15" s="333"/>
      <c r="F15" s="769"/>
    </row>
    <row r="16" spans="1:6" ht="15.6">
      <c r="A16" s="319" t="s">
        <v>17</v>
      </c>
      <c r="B16" s="323"/>
      <c r="C16" s="326"/>
      <c r="D16" s="329"/>
      <c r="E16" s="333"/>
      <c r="F16" s="769"/>
    </row>
    <row r="17" spans="1:6" ht="15.6">
      <c r="A17" s="319" t="s">
        <v>18</v>
      </c>
      <c r="B17" s="323"/>
      <c r="C17" s="326"/>
      <c r="D17" s="329"/>
      <c r="E17" s="333"/>
      <c r="F17" s="769"/>
    </row>
    <row r="18" spans="1:6" ht="15.6">
      <c r="A18" s="319" t="s">
        <v>19</v>
      </c>
      <c r="B18" s="323"/>
      <c r="C18" s="326"/>
      <c r="D18" s="329"/>
      <c r="E18" s="333"/>
      <c r="F18" s="769"/>
    </row>
    <row r="19" spans="1:6" ht="15.6">
      <c r="A19" s="319" t="s">
        <v>20</v>
      </c>
      <c r="B19" s="323"/>
      <c r="C19" s="326"/>
      <c r="D19" s="329"/>
      <c r="E19" s="333"/>
      <c r="F19" s="769"/>
    </row>
    <row r="20" spans="1:6" ht="15.6">
      <c r="A20" s="319" t="s">
        <v>21</v>
      </c>
      <c r="B20" s="323"/>
      <c r="C20" s="326"/>
      <c r="D20" s="329"/>
      <c r="E20" s="333"/>
      <c r="F20" s="769"/>
    </row>
    <row r="21" spans="1:6" ht="16.2" thickBot="1">
      <c r="A21" s="320" t="s">
        <v>22</v>
      </c>
      <c r="B21" s="324"/>
      <c r="C21" s="327"/>
      <c r="D21" s="330"/>
      <c r="E21" s="334"/>
      <c r="F21" s="769"/>
    </row>
    <row r="22" spans="1:6" ht="16.2" thickBot="1">
      <c r="A22" s="767" t="s">
        <v>300</v>
      </c>
      <c r="B22" s="768"/>
      <c r="C22" s="321"/>
      <c r="D22" s="331" t="str">
        <f>IF(SUM(D5:D21)=0,"",SUM(D5:D21))</f>
        <v/>
      </c>
      <c r="E22" s="335" t="str">
        <f>IF(SUM(E5:E21)=0,"",SUM(E5:E21))</f>
        <v/>
      </c>
      <c r="F22" s="769"/>
    </row>
    <row r="23" spans="1:6" ht="15.6">
      <c r="A23" s="314"/>
    </row>
  </sheetData>
  <mergeCells count="3">
    <mergeCell ref="A2:E2"/>
    <mergeCell ref="A22:B22"/>
    <mergeCell ref="F1:F22"/>
  </mergeCells>
  <phoneticPr fontId="26" type="noConversion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tabSelected="1" zoomScaleNormal="100" workbookViewId="0">
      <selection activeCell="B16" sqref="B16"/>
    </sheetView>
  </sheetViews>
  <sheetFormatPr defaultColWidth="9.33203125" defaultRowHeight="13.2"/>
  <cols>
    <col min="1" max="1" width="7.6640625" style="8" customWidth="1"/>
    <col min="2" max="2" width="60.77734375" style="8" customWidth="1"/>
    <col min="3" max="3" width="25.6640625" style="8" customWidth="1"/>
    <col min="4" max="16384" width="9.33203125" style="8"/>
  </cols>
  <sheetData>
    <row r="1" spans="1:3" ht="14.4">
      <c r="C1" s="285" t="s">
        <v>705</v>
      </c>
    </row>
    <row r="2" spans="1:3" ht="13.8">
      <c r="A2" s="286"/>
      <c r="B2" s="286"/>
      <c r="C2" s="286"/>
    </row>
    <row r="3" spans="1:3" ht="33.75" customHeight="1">
      <c r="A3" s="770" t="s">
        <v>301</v>
      </c>
      <c r="B3" s="770"/>
      <c r="C3" s="770"/>
    </row>
    <row r="4" spans="1:3" ht="13.8" thickBot="1">
      <c r="C4" s="287"/>
    </row>
    <row r="5" spans="1:3" s="291" customFormat="1" ht="43.5" customHeight="1" thickBot="1">
      <c r="A5" s="288" t="s">
        <v>4</v>
      </c>
      <c r="B5" s="289" t="s">
        <v>50</v>
      </c>
      <c r="C5" s="290" t="s">
        <v>302</v>
      </c>
    </row>
    <row r="6" spans="1:3" ht="28.5" customHeight="1">
      <c r="A6" s="292" t="s">
        <v>6</v>
      </c>
      <c r="B6" s="293" t="s">
        <v>706</v>
      </c>
      <c r="C6" s="294">
        <f>C7+C8</f>
        <v>2876</v>
      </c>
    </row>
    <row r="7" spans="1:3" ht="18" customHeight="1">
      <c r="A7" s="295" t="s">
        <v>7</v>
      </c>
      <c r="B7" s="296" t="s">
        <v>303</v>
      </c>
      <c r="C7" s="297">
        <v>2876</v>
      </c>
    </row>
    <row r="8" spans="1:3" ht="18" customHeight="1">
      <c r="A8" s="295" t="s">
        <v>8</v>
      </c>
      <c r="B8" s="296" t="s">
        <v>304</v>
      </c>
      <c r="C8" s="297"/>
    </row>
    <row r="9" spans="1:3" ht="18" customHeight="1">
      <c r="A9" s="295" t="s">
        <v>9</v>
      </c>
      <c r="B9" s="298" t="s">
        <v>305</v>
      </c>
      <c r="C9" s="297">
        <v>23811</v>
      </c>
    </row>
    <row r="10" spans="1:3" ht="18" customHeight="1" thickBot="1">
      <c r="A10" s="299" t="s">
        <v>10</v>
      </c>
      <c r="B10" s="300" t="s">
        <v>306</v>
      </c>
      <c r="C10" s="301">
        <v>15341</v>
      </c>
    </row>
    <row r="11" spans="1:3" ht="25.5" customHeight="1">
      <c r="A11" s="302" t="s">
        <v>11</v>
      </c>
      <c r="B11" s="303" t="s">
        <v>707</v>
      </c>
      <c r="C11" s="304">
        <f>C6+C9-C10</f>
        <v>11346</v>
      </c>
    </row>
    <row r="12" spans="1:3" ht="18" customHeight="1">
      <c r="A12" s="295" t="s">
        <v>12</v>
      </c>
      <c r="B12" s="296" t="s">
        <v>303</v>
      </c>
      <c r="C12" s="297">
        <v>11300</v>
      </c>
    </row>
    <row r="13" spans="1:3" ht="18" customHeight="1" thickBot="1">
      <c r="A13" s="305" t="s">
        <v>13</v>
      </c>
      <c r="B13" s="306" t="s">
        <v>304</v>
      </c>
      <c r="C13" s="307">
        <v>46</v>
      </c>
    </row>
  </sheetData>
  <mergeCells count="1">
    <mergeCell ref="A3:C3"/>
  </mergeCells>
  <phoneticPr fontId="26" type="noConversion"/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N56" sqref="N56"/>
    </sheetView>
  </sheetViews>
  <sheetFormatPr defaultRowHeight="13.2"/>
  <sheetData/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>
      <selection activeCell="D6" sqref="D6"/>
    </sheetView>
  </sheetViews>
  <sheetFormatPr defaultColWidth="9.33203125" defaultRowHeight="15.6"/>
  <cols>
    <col min="1" max="1" width="9.44140625" style="406" customWidth="1"/>
    <col min="2" max="2" width="60.77734375" style="406" customWidth="1"/>
    <col min="3" max="5" width="15.77734375" style="407" customWidth="1"/>
    <col min="6" max="16384" width="9.33203125" style="417"/>
  </cols>
  <sheetData>
    <row r="1" spans="1:5" ht="15.9" customHeight="1">
      <c r="A1" s="629" t="s">
        <v>3</v>
      </c>
      <c r="B1" s="629"/>
      <c r="C1" s="629"/>
      <c r="D1" s="629"/>
      <c r="E1" s="629"/>
    </row>
    <row r="2" spans="1:5" ht="15.9" customHeight="1" thickBot="1">
      <c r="A2" s="45" t="s">
        <v>108</v>
      </c>
      <c r="B2" s="45"/>
      <c r="C2" s="404"/>
      <c r="D2" s="404"/>
      <c r="E2" s="404" t="s">
        <v>152</v>
      </c>
    </row>
    <row r="3" spans="1:5" ht="15.9" customHeight="1">
      <c r="A3" s="630" t="s">
        <v>57</v>
      </c>
      <c r="B3" s="632" t="s">
        <v>5</v>
      </c>
      <c r="C3" s="634" t="s">
        <v>674</v>
      </c>
      <c r="D3" s="634"/>
      <c r="E3" s="635"/>
    </row>
    <row r="4" spans="1:5" ht="38.1" customHeight="1" thickBot="1">
      <c r="A4" s="631"/>
      <c r="B4" s="633"/>
      <c r="C4" s="47" t="s">
        <v>174</v>
      </c>
      <c r="D4" s="47" t="s">
        <v>179</v>
      </c>
      <c r="E4" s="48" t="s">
        <v>180</v>
      </c>
    </row>
    <row r="5" spans="1:5" s="418" customFormat="1" ht="12" customHeight="1" thickBot="1">
      <c r="A5" s="382" t="s">
        <v>424</v>
      </c>
      <c r="B5" s="383" t="s">
        <v>425</v>
      </c>
      <c r="C5" s="383" t="s">
        <v>426</v>
      </c>
      <c r="D5" s="383" t="s">
        <v>427</v>
      </c>
      <c r="E5" s="431" t="s">
        <v>428</v>
      </c>
    </row>
    <row r="6" spans="1:5" s="419" customFormat="1" ht="12" customHeight="1" thickBot="1">
      <c r="A6" s="377" t="s">
        <v>6</v>
      </c>
      <c r="B6" s="378" t="s">
        <v>308</v>
      </c>
      <c r="C6" s="409">
        <f>SUM(C7:C12)</f>
        <v>0</v>
      </c>
      <c r="D6" s="409">
        <f>SUM(D7:D12)</f>
        <v>0</v>
      </c>
      <c r="E6" s="392">
        <f>SUM(E7:E12)</f>
        <v>0</v>
      </c>
    </row>
    <row r="7" spans="1:5" s="419" customFormat="1" ht="12" customHeight="1">
      <c r="A7" s="372" t="s">
        <v>69</v>
      </c>
      <c r="B7" s="420" t="s">
        <v>309</v>
      </c>
      <c r="C7" s="411"/>
      <c r="D7" s="411"/>
      <c r="E7" s="394"/>
    </row>
    <row r="8" spans="1:5" s="419" customFormat="1" ht="12" customHeight="1">
      <c r="A8" s="371" t="s">
        <v>70</v>
      </c>
      <c r="B8" s="421" t="s">
        <v>310</v>
      </c>
      <c r="C8" s="410"/>
      <c r="D8" s="410"/>
      <c r="E8" s="393"/>
    </row>
    <row r="9" spans="1:5" s="419" customFormat="1" ht="12" customHeight="1">
      <c r="A9" s="371" t="s">
        <v>71</v>
      </c>
      <c r="B9" s="421" t="s">
        <v>311</v>
      </c>
      <c r="C9" s="410"/>
      <c r="D9" s="410"/>
      <c r="E9" s="393"/>
    </row>
    <row r="10" spans="1:5" s="419" customFormat="1" ht="12" customHeight="1">
      <c r="A10" s="371" t="s">
        <v>72</v>
      </c>
      <c r="B10" s="421" t="s">
        <v>312</v>
      </c>
      <c r="C10" s="410"/>
      <c r="D10" s="410"/>
      <c r="E10" s="393"/>
    </row>
    <row r="11" spans="1:5" s="419" customFormat="1" ht="12" customHeight="1">
      <c r="A11" s="371" t="s">
        <v>105</v>
      </c>
      <c r="B11" s="421" t="s">
        <v>313</v>
      </c>
      <c r="C11" s="410"/>
      <c r="D11" s="410"/>
      <c r="E11" s="393"/>
    </row>
    <row r="12" spans="1:5" s="419" customFormat="1" ht="12" customHeight="1" thickBot="1">
      <c r="A12" s="373" t="s">
        <v>73</v>
      </c>
      <c r="B12" s="422" t="s">
        <v>314</v>
      </c>
      <c r="C12" s="412"/>
      <c r="D12" s="412"/>
      <c r="E12" s="395"/>
    </row>
    <row r="13" spans="1:5" s="419" customFormat="1" ht="12" customHeight="1" thickBot="1">
      <c r="A13" s="377" t="s">
        <v>7</v>
      </c>
      <c r="B13" s="399" t="s">
        <v>315</v>
      </c>
      <c r="C13" s="409">
        <f>SUM(C14:C18)</f>
        <v>0</v>
      </c>
      <c r="D13" s="409">
        <f>SUM(D14:D18)</f>
        <v>0</v>
      </c>
      <c r="E13" s="392">
        <f>SUM(E14:E18)</f>
        <v>0</v>
      </c>
    </row>
    <row r="14" spans="1:5" s="419" customFormat="1" ht="12" customHeight="1">
      <c r="A14" s="372" t="s">
        <v>75</v>
      </c>
      <c r="B14" s="420" t="s">
        <v>316</v>
      </c>
      <c r="C14" s="411"/>
      <c r="D14" s="411"/>
      <c r="E14" s="394"/>
    </row>
    <row r="15" spans="1:5" s="419" customFormat="1" ht="12" customHeight="1">
      <c r="A15" s="371" t="s">
        <v>76</v>
      </c>
      <c r="B15" s="421" t="s">
        <v>317</v>
      </c>
      <c r="C15" s="410"/>
      <c r="D15" s="410"/>
      <c r="E15" s="393"/>
    </row>
    <row r="16" spans="1:5" s="419" customFormat="1" ht="12" customHeight="1">
      <c r="A16" s="371" t="s">
        <v>77</v>
      </c>
      <c r="B16" s="421" t="s">
        <v>318</v>
      </c>
      <c r="C16" s="410"/>
      <c r="D16" s="410"/>
      <c r="E16" s="393"/>
    </row>
    <row r="17" spans="1:5" s="419" customFormat="1" ht="12" customHeight="1">
      <c r="A17" s="371" t="s">
        <v>78</v>
      </c>
      <c r="B17" s="421" t="s">
        <v>319</v>
      </c>
      <c r="C17" s="410"/>
      <c r="D17" s="410"/>
      <c r="E17" s="393"/>
    </row>
    <row r="18" spans="1:5" s="419" customFormat="1" ht="12" customHeight="1">
      <c r="A18" s="371" t="s">
        <v>79</v>
      </c>
      <c r="B18" s="421" t="s">
        <v>320</v>
      </c>
      <c r="C18" s="410"/>
      <c r="D18" s="410"/>
      <c r="E18" s="393"/>
    </row>
    <row r="19" spans="1:5" s="419" customFormat="1" ht="12" customHeight="1" thickBot="1">
      <c r="A19" s="373" t="s">
        <v>86</v>
      </c>
      <c r="B19" s="422" t="s">
        <v>321</v>
      </c>
      <c r="C19" s="412"/>
      <c r="D19" s="412"/>
      <c r="E19" s="395"/>
    </row>
    <row r="20" spans="1:5" s="419" customFormat="1" ht="12" customHeight="1" thickBot="1">
      <c r="A20" s="377" t="s">
        <v>8</v>
      </c>
      <c r="B20" s="378" t="s">
        <v>322</v>
      </c>
      <c r="C20" s="409">
        <f>SUM(C21:C25)</f>
        <v>0</v>
      </c>
      <c r="D20" s="409">
        <f>SUM(D21:D25)</f>
        <v>0</v>
      </c>
      <c r="E20" s="392">
        <f>SUM(E21:E25)</f>
        <v>0</v>
      </c>
    </row>
    <row r="21" spans="1:5" s="419" customFormat="1" ht="12" customHeight="1">
      <c r="A21" s="372" t="s">
        <v>58</v>
      </c>
      <c r="B21" s="420" t="s">
        <v>323</v>
      </c>
      <c r="C21" s="411"/>
      <c r="D21" s="411"/>
      <c r="E21" s="394"/>
    </row>
    <row r="22" spans="1:5" s="419" customFormat="1" ht="12" customHeight="1">
      <c r="A22" s="371" t="s">
        <v>59</v>
      </c>
      <c r="B22" s="421" t="s">
        <v>324</v>
      </c>
      <c r="C22" s="410"/>
      <c r="D22" s="410"/>
      <c r="E22" s="393"/>
    </row>
    <row r="23" spans="1:5" s="419" customFormat="1" ht="12" customHeight="1">
      <c r="A23" s="371" t="s">
        <v>60</v>
      </c>
      <c r="B23" s="421" t="s">
        <v>325</v>
      </c>
      <c r="C23" s="410"/>
      <c r="D23" s="410"/>
      <c r="E23" s="393"/>
    </row>
    <row r="24" spans="1:5" s="419" customFormat="1" ht="12" customHeight="1">
      <c r="A24" s="371" t="s">
        <v>61</v>
      </c>
      <c r="B24" s="421" t="s">
        <v>326</v>
      </c>
      <c r="C24" s="410"/>
      <c r="D24" s="410"/>
      <c r="E24" s="393"/>
    </row>
    <row r="25" spans="1:5" s="419" customFormat="1" ht="12" customHeight="1">
      <c r="A25" s="371" t="s">
        <v>117</v>
      </c>
      <c r="B25" s="421" t="s">
        <v>327</v>
      </c>
      <c r="C25" s="410"/>
      <c r="D25" s="410"/>
      <c r="E25" s="393"/>
    </row>
    <row r="26" spans="1:5" s="419" customFormat="1" ht="12" customHeight="1" thickBot="1">
      <c r="A26" s="373" t="s">
        <v>118</v>
      </c>
      <c r="B26" s="422" t="s">
        <v>328</v>
      </c>
      <c r="C26" s="412"/>
      <c r="D26" s="412"/>
      <c r="E26" s="395"/>
    </row>
    <row r="27" spans="1:5" s="419" customFormat="1" ht="12" customHeight="1" thickBot="1">
      <c r="A27" s="377" t="s">
        <v>119</v>
      </c>
      <c r="B27" s="378" t="s">
        <v>329</v>
      </c>
      <c r="C27" s="415">
        <f>+C28+C31+C32+C33</f>
        <v>855</v>
      </c>
      <c r="D27" s="415">
        <f>+D28+D31+D32+D33</f>
        <v>899</v>
      </c>
      <c r="E27" s="428">
        <f>+E28+E31+E32+E33</f>
        <v>761</v>
      </c>
    </row>
    <row r="28" spans="1:5" s="419" customFormat="1" ht="12" customHeight="1">
      <c r="A28" s="372" t="s">
        <v>330</v>
      </c>
      <c r="B28" s="420" t="s">
        <v>331</v>
      </c>
      <c r="C28" s="430">
        <f>+C29+C30</f>
        <v>855</v>
      </c>
      <c r="D28" s="430">
        <f>+D29+D30</f>
        <v>881</v>
      </c>
      <c r="E28" s="429">
        <f>+E29+E30</f>
        <v>749</v>
      </c>
    </row>
    <row r="29" spans="1:5" s="419" customFormat="1" ht="12" customHeight="1">
      <c r="A29" s="371" t="s">
        <v>332</v>
      </c>
      <c r="B29" s="421" t="s">
        <v>333</v>
      </c>
      <c r="C29" s="410">
        <v>855</v>
      </c>
      <c r="D29" s="410">
        <v>881</v>
      </c>
      <c r="E29" s="393">
        <v>749</v>
      </c>
    </row>
    <row r="30" spans="1:5" s="419" customFormat="1" ht="12" customHeight="1">
      <c r="A30" s="371" t="s">
        <v>334</v>
      </c>
      <c r="B30" s="421" t="s">
        <v>335</v>
      </c>
      <c r="C30" s="410"/>
      <c r="D30" s="410"/>
      <c r="E30" s="393"/>
    </row>
    <row r="31" spans="1:5" s="419" customFormat="1" ht="12" customHeight="1">
      <c r="A31" s="371" t="s">
        <v>336</v>
      </c>
      <c r="B31" s="421" t="s">
        <v>337</v>
      </c>
      <c r="C31" s="410"/>
      <c r="D31" s="410"/>
      <c r="E31" s="393"/>
    </row>
    <row r="32" spans="1:5" s="419" customFormat="1" ht="12" customHeight="1">
      <c r="A32" s="371" t="s">
        <v>338</v>
      </c>
      <c r="B32" s="421" t="s">
        <v>339</v>
      </c>
      <c r="C32" s="410"/>
      <c r="D32" s="410"/>
      <c r="E32" s="393"/>
    </row>
    <row r="33" spans="1:5" s="419" customFormat="1" ht="12" customHeight="1" thickBot="1">
      <c r="A33" s="373" t="s">
        <v>340</v>
      </c>
      <c r="B33" s="422" t="s">
        <v>341</v>
      </c>
      <c r="C33" s="412"/>
      <c r="D33" s="412">
        <v>18</v>
      </c>
      <c r="E33" s="395">
        <v>12</v>
      </c>
    </row>
    <row r="34" spans="1:5" s="419" customFormat="1" ht="12" customHeight="1" thickBot="1">
      <c r="A34" s="377" t="s">
        <v>10</v>
      </c>
      <c r="B34" s="378" t="s">
        <v>342</v>
      </c>
      <c r="C34" s="409">
        <f>SUM(C35:C44)</f>
        <v>1350</v>
      </c>
      <c r="D34" s="409">
        <f>SUM(D35:D44)</f>
        <v>1369</v>
      </c>
      <c r="E34" s="392">
        <f>SUM(E35:E44)</f>
        <v>1351</v>
      </c>
    </row>
    <row r="35" spans="1:5" s="419" customFormat="1" ht="12" customHeight="1">
      <c r="A35" s="372" t="s">
        <v>62</v>
      </c>
      <c r="B35" s="420" t="s">
        <v>343</v>
      </c>
      <c r="C35" s="411"/>
      <c r="D35" s="411"/>
      <c r="E35" s="394"/>
    </row>
    <row r="36" spans="1:5" s="419" customFormat="1" ht="12" customHeight="1">
      <c r="A36" s="371" t="s">
        <v>63</v>
      </c>
      <c r="B36" s="421" t="s">
        <v>344</v>
      </c>
      <c r="C36" s="410"/>
      <c r="D36" s="410"/>
      <c r="E36" s="393"/>
    </row>
    <row r="37" spans="1:5" s="419" customFormat="1" ht="12" customHeight="1">
      <c r="A37" s="371" t="s">
        <v>64</v>
      </c>
      <c r="B37" s="421" t="s">
        <v>345</v>
      </c>
      <c r="C37" s="410"/>
      <c r="D37" s="410"/>
      <c r="E37" s="393"/>
    </row>
    <row r="38" spans="1:5" s="419" customFormat="1" ht="12" customHeight="1">
      <c r="A38" s="371" t="s">
        <v>121</v>
      </c>
      <c r="B38" s="421" t="s">
        <v>346</v>
      </c>
      <c r="C38" s="410">
        <v>1100</v>
      </c>
      <c r="D38" s="410">
        <v>1112</v>
      </c>
      <c r="E38" s="393">
        <v>1112</v>
      </c>
    </row>
    <row r="39" spans="1:5" s="419" customFormat="1" ht="12" customHeight="1">
      <c r="A39" s="371" t="s">
        <v>122</v>
      </c>
      <c r="B39" s="421" t="s">
        <v>347</v>
      </c>
      <c r="C39" s="410"/>
      <c r="D39" s="410"/>
      <c r="E39" s="393"/>
    </row>
    <row r="40" spans="1:5" s="419" customFormat="1" ht="12" customHeight="1">
      <c r="A40" s="371" t="s">
        <v>123</v>
      </c>
      <c r="B40" s="421" t="s">
        <v>348</v>
      </c>
      <c r="C40" s="410"/>
      <c r="D40" s="410"/>
      <c r="E40" s="393"/>
    </row>
    <row r="41" spans="1:5" s="419" customFormat="1" ht="12" customHeight="1">
      <c r="A41" s="371" t="s">
        <v>124</v>
      </c>
      <c r="B41" s="421" t="s">
        <v>349</v>
      </c>
      <c r="C41" s="410"/>
      <c r="D41" s="410"/>
      <c r="E41" s="393"/>
    </row>
    <row r="42" spans="1:5" s="419" customFormat="1" ht="12" customHeight="1">
      <c r="A42" s="371" t="s">
        <v>125</v>
      </c>
      <c r="B42" s="421" t="s">
        <v>350</v>
      </c>
      <c r="C42" s="410">
        <v>200</v>
      </c>
      <c r="D42" s="410">
        <v>200</v>
      </c>
      <c r="E42" s="393">
        <v>182</v>
      </c>
    </row>
    <row r="43" spans="1:5" s="419" customFormat="1" ht="12" customHeight="1">
      <c r="A43" s="371" t="s">
        <v>351</v>
      </c>
      <c r="B43" s="421" t="s">
        <v>352</v>
      </c>
      <c r="C43" s="413"/>
      <c r="D43" s="413"/>
      <c r="E43" s="396"/>
    </row>
    <row r="44" spans="1:5" s="419" customFormat="1" ht="12" customHeight="1" thickBot="1">
      <c r="A44" s="373" t="s">
        <v>353</v>
      </c>
      <c r="B44" s="422" t="s">
        <v>354</v>
      </c>
      <c r="C44" s="414">
        <v>50</v>
      </c>
      <c r="D44" s="414">
        <v>57</v>
      </c>
      <c r="E44" s="397">
        <v>57</v>
      </c>
    </row>
    <row r="45" spans="1:5" s="419" customFormat="1" ht="12" customHeight="1" thickBot="1">
      <c r="A45" s="377" t="s">
        <v>11</v>
      </c>
      <c r="B45" s="378" t="s">
        <v>355</v>
      </c>
      <c r="C45" s="409">
        <f>SUM(C46:C50)</f>
        <v>0</v>
      </c>
      <c r="D45" s="409">
        <f>SUM(D46:D50)</f>
        <v>0</v>
      </c>
      <c r="E45" s="392">
        <f>SUM(E46:E50)</f>
        <v>0</v>
      </c>
    </row>
    <row r="46" spans="1:5" s="419" customFormat="1" ht="12" customHeight="1">
      <c r="A46" s="372" t="s">
        <v>65</v>
      </c>
      <c r="B46" s="420" t="s">
        <v>356</v>
      </c>
      <c r="C46" s="432"/>
      <c r="D46" s="432"/>
      <c r="E46" s="398"/>
    </row>
    <row r="47" spans="1:5" s="419" customFormat="1" ht="12" customHeight="1">
      <c r="A47" s="371" t="s">
        <v>66</v>
      </c>
      <c r="B47" s="421" t="s">
        <v>357</v>
      </c>
      <c r="C47" s="413"/>
      <c r="D47" s="413"/>
      <c r="E47" s="396"/>
    </row>
    <row r="48" spans="1:5" s="419" customFormat="1" ht="12" customHeight="1">
      <c r="A48" s="371" t="s">
        <v>358</v>
      </c>
      <c r="B48" s="421" t="s">
        <v>359</v>
      </c>
      <c r="C48" s="413"/>
      <c r="D48" s="413"/>
      <c r="E48" s="396"/>
    </row>
    <row r="49" spans="1:5" s="419" customFormat="1" ht="12" customHeight="1">
      <c r="A49" s="371" t="s">
        <v>360</v>
      </c>
      <c r="B49" s="421" t="s">
        <v>361</v>
      </c>
      <c r="C49" s="413"/>
      <c r="D49" s="413"/>
      <c r="E49" s="396"/>
    </row>
    <row r="50" spans="1:5" s="419" customFormat="1" ht="12" customHeight="1" thickBot="1">
      <c r="A50" s="373" t="s">
        <v>362</v>
      </c>
      <c r="B50" s="422" t="s">
        <v>363</v>
      </c>
      <c r="C50" s="414"/>
      <c r="D50" s="414"/>
      <c r="E50" s="397"/>
    </row>
    <row r="51" spans="1:5" s="419" customFormat="1" ht="17.25" customHeight="1" thickBot="1">
      <c r="A51" s="377" t="s">
        <v>126</v>
      </c>
      <c r="B51" s="378" t="s">
        <v>364</v>
      </c>
      <c r="C51" s="409">
        <f>SUM(C52:C54)</f>
        <v>0</v>
      </c>
      <c r="D51" s="409">
        <f>SUM(D52:D54)</f>
        <v>1669</v>
      </c>
      <c r="E51" s="392">
        <f>SUM(E52:E54)</f>
        <v>1669</v>
      </c>
    </row>
    <row r="52" spans="1:5" s="419" customFormat="1" ht="12" customHeight="1">
      <c r="A52" s="372" t="s">
        <v>67</v>
      </c>
      <c r="B52" s="420" t="s">
        <v>365</v>
      </c>
      <c r="C52" s="411"/>
      <c r="D52" s="411"/>
      <c r="E52" s="394"/>
    </row>
    <row r="53" spans="1:5" s="419" customFormat="1" ht="12" customHeight="1">
      <c r="A53" s="371" t="s">
        <v>68</v>
      </c>
      <c r="B53" s="421" t="s">
        <v>366</v>
      </c>
      <c r="C53" s="410"/>
      <c r="D53" s="410"/>
      <c r="E53" s="393"/>
    </row>
    <row r="54" spans="1:5" s="419" customFormat="1" ht="12" customHeight="1">
      <c r="A54" s="371" t="s">
        <v>367</v>
      </c>
      <c r="B54" s="421" t="s">
        <v>368</v>
      </c>
      <c r="C54" s="410"/>
      <c r="D54" s="410">
        <v>1669</v>
      </c>
      <c r="E54" s="393">
        <v>1669</v>
      </c>
    </row>
    <row r="55" spans="1:5" s="419" customFormat="1" ht="12" customHeight="1" thickBot="1">
      <c r="A55" s="373" t="s">
        <v>369</v>
      </c>
      <c r="B55" s="422" t="s">
        <v>370</v>
      </c>
      <c r="C55" s="412"/>
      <c r="D55" s="412"/>
      <c r="E55" s="395"/>
    </row>
    <row r="56" spans="1:5" s="419" customFormat="1" ht="12" customHeight="1" thickBot="1">
      <c r="A56" s="377" t="s">
        <v>13</v>
      </c>
      <c r="B56" s="399" t="s">
        <v>371</v>
      </c>
      <c r="C56" s="409">
        <f>SUM(C57:C59)</f>
        <v>9000</v>
      </c>
      <c r="D56" s="409">
        <f>SUM(D57:D59)</f>
        <v>9000</v>
      </c>
      <c r="E56" s="392">
        <f>SUM(E57:E59)</f>
        <v>8942</v>
      </c>
    </row>
    <row r="57" spans="1:5" s="419" customFormat="1" ht="12" customHeight="1">
      <c r="A57" s="372" t="s">
        <v>127</v>
      </c>
      <c r="B57" s="420" t="s">
        <v>372</v>
      </c>
      <c r="C57" s="413"/>
      <c r="D57" s="413"/>
      <c r="E57" s="396"/>
    </row>
    <row r="58" spans="1:5" s="419" customFormat="1" ht="12" customHeight="1">
      <c r="A58" s="371" t="s">
        <v>128</v>
      </c>
      <c r="B58" s="421" t="s">
        <v>373</v>
      </c>
      <c r="C58" s="413"/>
      <c r="D58" s="413"/>
      <c r="E58" s="396"/>
    </row>
    <row r="59" spans="1:5" s="419" customFormat="1" ht="12" customHeight="1">
      <c r="A59" s="371" t="s">
        <v>153</v>
      </c>
      <c r="B59" s="421" t="s">
        <v>374</v>
      </c>
      <c r="C59" s="413">
        <v>9000</v>
      </c>
      <c r="D59" s="413">
        <v>9000</v>
      </c>
      <c r="E59" s="396">
        <v>8942</v>
      </c>
    </row>
    <row r="60" spans="1:5" s="419" customFormat="1" ht="12" customHeight="1" thickBot="1">
      <c r="A60" s="373" t="s">
        <v>375</v>
      </c>
      <c r="B60" s="422" t="s">
        <v>376</v>
      </c>
      <c r="C60" s="413"/>
      <c r="D60" s="413"/>
      <c r="E60" s="396"/>
    </row>
    <row r="61" spans="1:5" s="419" customFormat="1" ht="12" customHeight="1" thickBot="1">
      <c r="A61" s="377" t="s">
        <v>14</v>
      </c>
      <c r="B61" s="378" t="s">
        <v>377</v>
      </c>
      <c r="C61" s="415">
        <f>+C6+C13+C20+C27+C34+C45+C51+C56</f>
        <v>11205</v>
      </c>
      <c r="D61" s="415">
        <f>+D6+D13+D20+D27+D34+D45+D51+D56</f>
        <v>12937</v>
      </c>
      <c r="E61" s="428">
        <f>+E6+E13+E20+E27+E34+E45+E51+E56</f>
        <v>12723</v>
      </c>
    </row>
    <row r="62" spans="1:5" s="419" customFormat="1" ht="12" customHeight="1" thickBot="1">
      <c r="A62" s="433" t="s">
        <v>378</v>
      </c>
      <c r="B62" s="399" t="s">
        <v>379</v>
      </c>
      <c r="C62" s="409">
        <f>+C63+C64+C65</f>
        <v>0</v>
      </c>
      <c r="D62" s="409">
        <f>+D63+D64+D65</f>
        <v>0</v>
      </c>
      <c r="E62" s="392">
        <f>+E63+E64+E65</f>
        <v>0</v>
      </c>
    </row>
    <row r="63" spans="1:5" s="419" customFormat="1" ht="12" customHeight="1">
      <c r="A63" s="372" t="s">
        <v>380</v>
      </c>
      <c r="B63" s="420" t="s">
        <v>381</v>
      </c>
      <c r="C63" s="413"/>
      <c r="D63" s="413"/>
      <c r="E63" s="396"/>
    </row>
    <row r="64" spans="1:5" s="419" customFormat="1" ht="12" customHeight="1">
      <c r="A64" s="371" t="s">
        <v>382</v>
      </c>
      <c r="B64" s="421" t="s">
        <v>383</v>
      </c>
      <c r="C64" s="413"/>
      <c r="D64" s="413"/>
      <c r="E64" s="396"/>
    </row>
    <row r="65" spans="1:5" s="419" customFormat="1" ht="12" customHeight="1" thickBot="1">
      <c r="A65" s="373" t="s">
        <v>384</v>
      </c>
      <c r="B65" s="357" t="s">
        <v>429</v>
      </c>
      <c r="C65" s="413"/>
      <c r="D65" s="413"/>
      <c r="E65" s="396"/>
    </row>
    <row r="66" spans="1:5" s="419" customFormat="1" ht="12" customHeight="1" thickBot="1">
      <c r="A66" s="433" t="s">
        <v>386</v>
      </c>
      <c r="B66" s="399" t="s">
        <v>387</v>
      </c>
      <c r="C66" s="409">
        <f>+C67+C68+C69+C70</f>
        <v>0</v>
      </c>
      <c r="D66" s="409">
        <f>+D67+D68+D69+D70</f>
        <v>0</v>
      </c>
      <c r="E66" s="392">
        <f>+E67+E68+E69+E70</f>
        <v>0</v>
      </c>
    </row>
    <row r="67" spans="1:5" s="419" customFormat="1" ht="13.5" customHeight="1">
      <c r="A67" s="372" t="s">
        <v>106</v>
      </c>
      <c r="B67" s="420" t="s">
        <v>388</v>
      </c>
      <c r="C67" s="413"/>
      <c r="D67" s="413"/>
      <c r="E67" s="396"/>
    </row>
    <row r="68" spans="1:5" s="419" customFormat="1" ht="12" customHeight="1">
      <c r="A68" s="371" t="s">
        <v>107</v>
      </c>
      <c r="B68" s="421" t="s">
        <v>389</v>
      </c>
      <c r="C68" s="413"/>
      <c r="D68" s="413"/>
      <c r="E68" s="396"/>
    </row>
    <row r="69" spans="1:5" s="419" customFormat="1" ht="12" customHeight="1">
      <c r="A69" s="371" t="s">
        <v>390</v>
      </c>
      <c r="B69" s="421" t="s">
        <v>391</v>
      </c>
      <c r="C69" s="413"/>
      <c r="D69" s="413"/>
      <c r="E69" s="396"/>
    </row>
    <row r="70" spans="1:5" s="419" customFormat="1" ht="12" customHeight="1" thickBot="1">
      <c r="A70" s="373" t="s">
        <v>392</v>
      </c>
      <c r="B70" s="422" t="s">
        <v>393</v>
      </c>
      <c r="C70" s="413"/>
      <c r="D70" s="413"/>
      <c r="E70" s="396"/>
    </row>
    <row r="71" spans="1:5" s="419" customFormat="1" ht="12" customHeight="1" thickBot="1">
      <c r="A71" s="433" t="s">
        <v>394</v>
      </c>
      <c r="B71" s="399" t="s">
        <v>395</v>
      </c>
      <c r="C71" s="409">
        <f>+C72+C73</f>
        <v>1454</v>
      </c>
      <c r="D71" s="409">
        <f>+D72+D73</f>
        <v>1454</v>
      </c>
      <c r="E71" s="392">
        <f>+E72+E73</f>
        <v>1454</v>
      </c>
    </row>
    <row r="72" spans="1:5" s="419" customFormat="1" ht="12" customHeight="1">
      <c r="A72" s="372" t="s">
        <v>396</v>
      </c>
      <c r="B72" s="420" t="s">
        <v>397</v>
      </c>
      <c r="C72" s="413">
        <v>1454</v>
      </c>
      <c r="D72" s="413">
        <v>1454</v>
      </c>
      <c r="E72" s="396">
        <v>1454</v>
      </c>
    </row>
    <row r="73" spans="1:5" s="419" customFormat="1" ht="12" customHeight="1" thickBot="1">
      <c r="A73" s="373" t="s">
        <v>398</v>
      </c>
      <c r="B73" s="422" t="s">
        <v>399</v>
      </c>
      <c r="C73" s="413"/>
      <c r="D73" s="413"/>
      <c r="E73" s="396"/>
    </row>
    <row r="74" spans="1:5" s="419" customFormat="1" ht="12" customHeight="1" thickBot="1">
      <c r="A74" s="433" t="s">
        <v>400</v>
      </c>
      <c r="B74" s="399" t="s">
        <v>401</v>
      </c>
      <c r="C74" s="409">
        <f>+C75+C76+C77</f>
        <v>0</v>
      </c>
      <c r="D74" s="409">
        <f>+D75+D76+D77</f>
        <v>0</v>
      </c>
      <c r="E74" s="392">
        <f>+E75+E76+E77</f>
        <v>0</v>
      </c>
    </row>
    <row r="75" spans="1:5" s="419" customFormat="1" ht="12" customHeight="1">
      <c r="A75" s="372" t="s">
        <v>402</v>
      </c>
      <c r="B75" s="420" t="s">
        <v>403</v>
      </c>
      <c r="C75" s="413"/>
      <c r="D75" s="413"/>
      <c r="E75" s="396"/>
    </row>
    <row r="76" spans="1:5" s="419" customFormat="1" ht="12" customHeight="1">
      <c r="A76" s="371" t="s">
        <v>404</v>
      </c>
      <c r="B76" s="421" t="s">
        <v>405</v>
      </c>
      <c r="C76" s="413"/>
      <c r="D76" s="413"/>
      <c r="E76" s="396"/>
    </row>
    <row r="77" spans="1:5" s="419" customFormat="1" ht="12" customHeight="1" thickBot="1">
      <c r="A77" s="373" t="s">
        <v>406</v>
      </c>
      <c r="B77" s="401" t="s">
        <v>407</v>
      </c>
      <c r="C77" s="413"/>
      <c r="D77" s="413"/>
      <c r="E77" s="396"/>
    </row>
    <row r="78" spans="1:5" s="419" customFormat="1" ht="12" customHeight="1" thickBot="1">
      <c r="A78" s="433" t="s">
        <v>408</v>
      </c>
      <c r="B78" s="399" t="s">
        <v>409</v>
      </c>
      <c r="C78" s="409">
        <f>+C79+C80+C81+C82</f>
        <v>0</v>
      </c>
      <c r="D78" s="409">
        <f>+D79+D80+D81+D82</f>
        <v>0</v>
      </c>
      <c r="E78" s="392">
        <f>+E79+E80+E81+E82</f>
        <v>0</v>
      </c>
    </row>
    <row r="79" spans="1:5" s="419" customFormat="1" ht="12" customHeight="1">
      <c r="A79" s="423" t="s">
        <v>410</v>
      </c>
      <c r="B79" s="420" t="s">
        <v>411</v>
      </c>
      <c r="C79" s="413"/>
      <c r="D79" s="413"/>
      <c r="E79" s="396"/>
    </row>
    <row r="80" spans="1:5" s="419" customFormat="1" ht="12" customHeight="1">
      <c r="A80" s="424" t="s">
        <v>412</v>
      </c>
      <c r="B80" s="421" t="s">
        <v>413</v>
      </c>
      <c r="C80" s="413"/>
      <c r="D80" s="413"/>
      <c r="E80" s="396"/>
    </row>
    <row r="81" spans="1:5" s="419" customFormat="1" ht="12" customHeight="1">
      <c r="A81" s="424" t="s">
        <v>414</v>
      </c>
      <c r="B81" s="421" t="s">
        <v>415</v>
      </c>
      <c r="C81" s="413"/>
      <c r="D81" s="413"/>
      <c r="E81" s="396"/>
    </row>
    <row r="82" spans="1:5" s="419" customFormat="1" ht="12" customHeight="1" thickBot="1">
      <c r="A82" s="434" t="s">
        <v>416</v>
      </c>
      <c r="B82" s="401" t="s">
        <v>417</v>
      </c>
      <c r="C82" s="413"/>
      <c r="D82" s="413"/>
      <c r="E82" s="396"/>
    </row>
    <row r="83" spans="1:5" s="419" customFormat="1" ht="12" customHeight="1" thickBot="1">
      <c r="A83" s="433" t="s">
        <v>418</v>
      </c>
      <c r="B83" s="399" t="s">
        <v>419</v>
      </c>
      <c r="C83" s="436"/>
      <c r="D83" s="436"/>
      <c r="E83" s="437"/>
    </row>
    <row r="84" spans="1:5" s="419" customFormat="1" ht="12" customHeight="1" thickBot="1">
      <c r="A84" s="433" t="s">
        <v>420</v>
      </c>
      <c r="B84" s="355" t="s">
        <v>421</v>
      </c>
      <c r="C84" s="415">
        <f>+C62+C66+C71+C74+C78+C83</f>
        <v>1454</v>
      </c>
      <c r="D84" s="415">
        <f>+D62+D66+D71+D74+D78+D83</f>
        <v>1454</v>
      </c>
      <c r="E84" s="428">
        <f>+E62+E66+E71+E74+E78+E83</f>
        <v>1454</v>
      </c>
    </row>
    <row r="85" spans="1:5" s="419" customFormat="1" ht="12" customHeight="1" thickBot="1">
      <c r="A85" s="435" t="s">
        <v>422</v>
      </c>
      <c r="B85" s="358" t="s">
        <v>423</v>
      </c>
      <c r="C85" s="415">
        <f>+C61+C84</f>
        <v>12659</v>
      </c>
      <c r="D85" s="415">
        <f>+D61+D84</f>
        <v>14391</v>
      </c>
      <c r="E85" s="428">
        <f>+E61+E84</f>
        <v>14177</v>
      </c>
    </row>
    <row r="86" spans="1:5" s="419" customFormat="1" ht="12" customHeight="1">
      <c r="A86" s="353"/>
      <c r="B86" s="353"/>
      <c r="C86" s="354"/>
      <c r="D86" s="354"/>
      <c r="E86" s="354"/>
    </row>
    <row r="87" spans="1:5" ht="16.5" customHeight="1">
      <c r="A87" s="629" t="s">
        <v>35</v>
      </c>
      <c r="B87" s="629"/>
      <c r="C87" s="629"/>
      <c r="D87" s="629"/>
      <c r="E87" s="629"/>
    </row>
    <row r="88" spans="1:5" s="425" customFormat="1" ht="16.5" customHeight="1" thickBot="1">
      <c r="A88" s="46" t="s">
        <v>109</v>
      </c>
      <c r="B88" s="46"/>
      <c r="C88" s="386"/>
      <c r="D88" s="386"/>
      <c r="E88" s="386" t="s">
        <v>152</v>
      </c>
    </row>
    <row r="89" spans="1:5" s="425" customFormat="1" ht="16.5" customHeight="1">
      <c r="A89" s="630" t="s">
        <v>57</v>
      </c>
      <c r="B89" s="632" t="s">
        <v>173</v>
      </c>
      <c r="C89" s="634" t="str">
        <f>+C3</f>
        <v>2014.évi</v>
      </c>
      <c r="D89" s="634"/>
      <c r="E89" s="635"/>
    </row>
    <row r="90" spans="1:5" ht="38.1" customHeight="1" thickBot="1">
      <c r="A90" s="631"/>
      <c r="B90" s="633"/>
      <c r="C90" s="47" t="s">
        <v>174</v>
      </c>
      <c r="D90" s="47" t="s">
        <v>179</v>
      </c>
      <c r="E90" s="48" t="s">
        <v>180</v>
      </c>
    </row>
    <row r="91" spans="1:5" s="418" customFormat="1" ht="12" customHeight="1" thickBot="1">
      <c r="A91" s="382" t="s">
        <v>424</v>
      </c>
      <c r="B91" s="383" t="s">
        <v>425</v>
      </c>
      <c r="C91" s="383" t="s">
        <v>426</v>
      </c>
      <c r="D91" s="383" t="s">
        <v>427</v>
      </c>
      <c r="E91" s="384" t="s">
        <v>428</v>
      </c>
    </row>
    <row r="92" spans="1:5" ht="12" customHeight="1" thickBot="1">
      <c r="A92" s="379" t="s">
        <v>6</v>
      </c>
      <c r="B92" s="381" t="s">
        <v>430</v>
      </c>
      <c r="C92" s="408">
        <f>SUM(C93:C97)</f>
        <v>4007</v>
      </c>
      <c r="D92" s="408">
        <f>SUM(D93:D97)</f>
        <v>5824</v>
      </c>
      <c r="E92" s="363">
        <f>SUM(E93:E97)</f>
        <v>4225</v>
      </c>
    </row>
    <row r="93" spans="1:5" ht="12" customHeight="1">
      <c r="A93" s="374" t="s">
        <v>69</v>
      </c>
      <c r="B93" s="367" t="s">
        <v>36</v>
      </c>
      <c r="C93" s="98">
        <v>1618</v>
      </c>
      <c r="D93" s="98">
        <v>3088</v>
      </c>
      <c r="E93" s="362">
        <v>2057</v>
      </c>
    </row>
    <row r="94" spans="1:5" ht="12" customHeight="1">
      <c r="A94" s="371" t="s">
        <v>70</v>
      </c>
      <c r="B94" s="365" t="s">
        <v>129</v>
      </c>
      <c r="C94" s="410">
        <v>280</v>
      </c>
      <c r="D94" s="410">
        <v>520</v>
      </c>
      <c r="E94" s="393">
        <v>325</v>
      </c>
    </row>
    <row r="95" spans="1:5" ht="12" customHeight="1">
      <c r="A95" s="371" t="s">
        <v>71</v>
      </c>
      <c r="B95" s="365" t="s">
        <v>98</v>
      </c>
      <c r="C95" s="412">
        <v>1803</v>
      </c>
      <c r="D95" s="412">
        <v>1803</v>
      </c>
      <c r="E95" s="395">
        <v>1355</v>
      </c>
    </row>
    <row r="96" spans="1:5" ht="12" customHeight="1">
      <c r="A96" s="371" t="s">
        <v>72</v>
      </c>
      <c r="B96" s="368" t="s">
        <v>130</v>
      </c>
      <c r="C96" s="412">
        <v>286</v>
      </c>
      <c r="D96" s="412">
        <v>393</v>
      </c>
      <c r="E96" s="395">
        <v>474</v>
      </c>
    </row>
    <row r="97" spans="1:5" ht="12" customHeight="1">
      <c r="A97" s="371" t="s">
        <v>81</v>
      </c>
      <c r="B97" s="376" t="s">
        <v>131</v>
      </c>
      <c r="C97" s="412">
        <v>20</v>
      </c>
      <c r="D97" s="412">
        <v>20</v>
      </c>
      <c r="E97" s="395">
        <v>14</v>
      </c>
    </row>
    <row r="98" spans="1:5" ht="12" customHeight="1">
      <c r="A98" s="371" t="s">
        <v>73</v>
      </c>
      <c r="B98" s="365" t="s">
        <v>431</v>
      </c>
      <c r="C98" s="412"/>
      <c r="D98" s="412"/>
      <c r="E98" s="395"/>
    </row>
    <row r="99" spans="1:5" ht="12" customHeight="1">
      <c r="A99" s="371" t="s">
        <v>74</v>
      </c>
      <c r="B99" s="388" t="s">
        <v>432</v>
      </c>
      <c r="C99" s="412"/>
      <c r="D99" s="412"/>
      <c r="E99" s="395"/>
    </row>
    <row r="100" spans="1:5" ht="12" customHeight="1">
      <c r="A100" s="371" t="s">
        <v>82</v>
      </c>
      <c r="B100" s="389" t="s">
        <v>433</v>
      </c>
      <c r="C100" s="412"/>
      <c r="D100" s="412"/>
      <c r="E100" s="395"/>
    </row>
    <row r="101" spans="1:5" ht="12" customHeight="1">
      <c r="A101" s="371" t="s">
        <v>83</v>
      </c>
      <c r="B101" s="389" t="s">
        <v>434</v>
      </c>
      <c r="C101" s="412"/>
      <c r="D101" s="412"/>
      <c r="E101" s="395"/>
    </row>
    <row r="102" spans="1:5" ht="12" customHeight="1">
      <c r="A102" s="371" t="s">
        <v>84</v>
      </c>
      <c r="B102" s="388" t="s">
        <v>435</v>
      </c>
      <c r="C102" s="412"/>
      <c r="D102" s="412"/>
      <c r="E102" s="395"/>
    </row>
    <row r="103" spans="1:5" ht="12" customHeight="1">
      <c r="A103" s="371" t="s">
        <v>85</v>
      </c>
      <c r="B103" s="388" t="s">
        <v>436</v>
      </c>
      <c r="C103" s="412"/>
      <c r="D103" s="412"/>
      <c r="E103" s="395"/>
    </row>
    <row r="104" spans="1:5" ht="12" customHeight="1">
      <c r="A104" s="371" t="s">
        <v>87</v>
      </c>
      <c r="B104" s="389" t="s">
        <v>437</v>
      </c>
      <c r="C104" s="412"/>
      <c r="D104" s="412"/>
      <c r="E104" s="395"/>
    </row>
    <row r="105" spans="1:5" ht="12" customHeight="1">
      <c r="A105" s="370" t="s">
        <v>132</v>
      </c>
      <c r="B105" s="390" t="s">
        <v>438</v>
      </c>
      <c r="C105" s="412"/>
      <c r="D105" s="412"/>
      <c r="E105" s="395"/>
    </row>
    <row r="106" spans="1:5" ht="12" customHeight="1">
      <c r="A106" s="371" t="s">
        <v>439</v>
      </c>
      <c r="B106" s="390" t="s">
        <v>440</v>
      </c>
      <c r="C106" s="412"/>
      <c r="D106" s="412"/>
      <c r="E106" s="395"/>
    </row>
    <row r="107" spans="1:5" ht="12" customHeight="1" thickBot="1">
      <c r="A107" s="375" t="s">
        <v>441</v>
      </c>
      <c r="B107" s="391" t="s">
        <v>442</v>
      </c>
      <c r="C107" s="99">
        <v>20</v>
      </c>
      <c r="D107" s="99">
        <v>20</v>
      </c>
      <c r="E107" s="356">
        <v>14</v>
      </c>
    </row>
    <row r="108" spans="1:5" ht="12" customHeight="1" thickBot="1">
      <c r="A108" s="377" t="s">
        <v>7</v>
      </c>
      <c r="B108" s="380" t="s">
        <v>443</v>
      </c>
      <c r="C108" s="409">
        <f>+C109+C111+C113</f>
        <v>1333</v>
      </c>
      <c r="D108" s="409">
        <f>+D109+D111+D113</f>
        <v>4283</v>
      </c>
      <c r="E108" s="392">
        <f>+E109+E111+E113</f>
        <v>3355</v>
      </c>
    </row>
    <row r="109" spans="1:5" ht="12" customHeight="1">
      <c r="A109" s="372" t="s">
        <v>75</v>
      </c>
      <c r="B109" s="365" t="s">
        <v>151</v>
      </c>
      <c r="C109" s="411">
        <v>217</v>
      </c>
      <c r="D109" s="411">
        <v>217</v>
      </c>
      <c r="E109" s="394">
        <v>155</v>
      </c>
    </row>
    <row r="110" spans="1:5" ht="12" customHeight="1">
      <c r="A110" s="372" t="s">
        <v>76</v>
      </c>
      <c r="B110" s="369" t="s">
        <v>444</v>
      </c>
      <c r="C110" s="411"/>
      <c r="D110" s="411"/>
      <c r="E110" s="394"/>
    </row>
    <row r="111" spans="1:5">
      <c r="A111" s="372" t="s">
        <v>77</v>
      </c>
      <c r="B111" s="369" t="s">
        <v>133</v>
      </c>
      <c r="C111" s="410">
        <v>1116</v>
      </c>
      <c r="D111" s="410">
        <v>4066</v>
      </c>
      <c r="E111" s="393">
        <v>3200</v>
      </c>
    </row>
    <row r="112" spans="1:5" ht="12" customHeight="1">
      <c r="A112" s="372" t="s">
        <v>78</v>
      </c>
      <c r="B112" s="369" t="s">
        <v>445</v>
      </c>
      <c r="C112" s="410"/>
      <c r="D112" s="410"/>
      <c r="E112" s="393"/>
    </row>
    <row r="113" spans="1:5" ht="12" customHeight="1">
      <c r="A113" s="372" t="s">
        <v>79</v>
      </c>
      <c r="B113" s="401" t="s">
        <v>154</v>
      </c>
      <c r="C113" s="410"/>
      <c r="D113" s="410"/>
      <c r="E113" s="393"/>
    </row>
    <row r="114" spans="1:5" ht="21.75" customHeight="1">
      <c r="A114" s="372" t="s">
        <v>86</v>
      </c>
      <c r="B114" s="400" t="s">
        <v>446</v>
      </c>
      <c r="C114" s="410"/>
      <c r="D114" s="410"/>
      <c r="E114" s="393"/>
    </row>
    <row r="115" spans="1:5" ht="24" customHeight="1">
      <c r="A115" s="372" t="s">
        <v>88</v>
      </c>
      <c r="B115" s="416" t="s">
        <v>447</v>
      </c>
      <c r="C115" s="410"/>
      <c r="D115" s="410"/>
      <c r="E115" s="393"/>
    </row>
    <row r="116" spans="1:5" ht="12" customHeight="1">
      <c r="A116" s="372" t="s">
        <v>134</v>
      </c>
      <c r="B116" s="389" t="s">
        <v>434</v>
      </c>
      <c r="C116" s="410"/>
      <c r="D116" s="410"/>
      <c r="E116" s="393"/>
    </row>
    <row r="117" spans="1:5" ht="12" customHeight="1">
      <c r="A117" s="372" t="s">
        <v>135</v>
      </c>
      <c r="B117" s="389" t="s">
        <v>448</v>
      </c>
      <c r="C117" s="410"/>
      <c r="D117" s="410"/>
      <c r="E117" s="393"/>
    </row>
    <row r="118" spans="1:5" ht="12" customHeight="1">
      <c r="A118" s="372" t="s">
        <v>136</v>
      </c>
      <c r="B118" s="389" t="s">
        <v>449</v>
      </c>
      <c r="C118" s="410"/>
      <c r="D118" s="410"/>
      <c r="E118" s="393"/>
    </row>
    <row r="119" spans="1:5" s="438" customFormat="1" ht="12" customHeight="1">
      <c r="A119" s="372" t="s">
        <v>450</v>
      </c>
      <c r="B119" s="389" t="s">
        <v>437</v>
      </c>
      <c r="C119" s="410"/>
      <c r="D119" s="410"/>
      <c r="E119" s="393"/>
    </row>
    <row r="120" spans="1:5" ht="12" customHeight="1">
      <c r="A120" s="372" t="s">
        <v>451</v>
      </c>
      <c r="B120" s="389" t="s">
        <v>452</v>
      </c>
      <c r="C120" s="410"/>
      <c r="D120" s="410"/>
      <c r="E120" s="393"/>
    </row>
    <row r="121" spans="1:5" ht="12" customHeight="1" thickBot="1">
      <c r="A121" s="370" t="s">
        <v>453</v>
      </c>
      <c r="B121" s="389" t="s">
        <v>454</v>
      </c>
      <c r="C121" s="412"/>
      <c r="D121" s="412"/>
      <c r="E121" s="395"/>
    </row>
    <row r="122" spans="1:5" ht="12" customHeight="1" thickBot="1">
      <c r="A122" s="377" t="s">
        <v>8</v>
      </c>
      <c r="B122" s="385" t="s">
        <v>455</v>
      </c>
      <c r="C122" s="409">
        <f>+C123+C124</f>
        <v>7319</v>
      </c>
      <c r="D122" s="409">
        <f>+D123+D124</f>
        <v>6795</v>
      </c>
      <c r="E122" s="392">
        <f>+E123+E124</f>
        <v>0</v>
      </c>
    </row>
    <row r="123" spans="1:5" ht="12" customHeight="1">
      <c r="A123" s="372" t="s">
        <v>58</v>
      </c>
      <c r="B123" s="366" t="s">
        <v>45</v>
      </c>
      <c r="C123" s="411"/>
      <c r="D123" s="411"/>
      <c r="E123" s="394"/>
    </row>
    <row r="124" spans="1:5" ht="12" customHeight="1" thickBot="1">
      <c r="A124" s="373" t="s">
        <v>59</v>
      </c>
      <c r="B124" s="369" t="s">
        <v>46</v>
      </c>
      <c r="C124" s="412">
        <v>7319</v>
      </c>
      <c r="D124" s="412">
        <v>6795</v>
      </c>
      <c r="E124" s="395"/>
    </row>
    <row r="125" spans="1:5" ht="12" customHeight="1" thickBot="1">
      <c r="A125" s="377" t="s">
        <v>9</v>
      </c>
      <c r="B125" s="385" t="s">
        <v>456</v>
      </c>
      <c r="C125" s="409">
        <f>+C92+C108+C122</f>
        <v>12659</v>
      </c>
      <c r="D125" s="409">
        <f>+D92+D108+D122</f>
        <v>16902</v>
      </c>
      <c r="E125" s="392">
        <f>+E92+E108+E122</f>
        <v>7580</v>
      </c>
    </row>
    <row r="126" spans="1:5" ht="12" customHeight="1" thickBot="1">
      <c r="A126" s="377" t="s">
        <v>10</v>
      </c>
      <c r="B126" s="385" t="s">
        <v>457</v>
      </c>
      <c r="C126" s="409">
        <f>+C127+C128+C129</f>
        <v>0</v>
      </c>
      <c r="D126" s="409">
        <f>+D127+D128+D129</f>
        <v>0</v>
      </c>
      <c r="E126" s="392">
        <f>+E127+E128+E129</f>
        <v>0</v>
      </c>
    </row>
    <row r="127" spans="1:5" ht="12" customHeight="1">
      <c r="A127" s="372" t="s">
        <v>62</v>
      </c>
      <c r="B127" s="366" t="s">
        <v>458</v>
      </c>
      <c r="C127" s="410"/>
      <c r="D127" s="410"/>
      <c r="E127" s="393"/>
    </row>
    <row r="128" spans="1:5" ht="12" customHeight="1">
      <c r="A128" s="372" t="s">
        <v>63</v>
      </c>
      <c r="B128" s="366" t="s">
        <v>459</v>
      </c>
      <c r="C128" s="410"/>
      <c r="D128" s="410"/>
      <c r="E128" s="393"/>
    </row>
    <row r="129" spans="1:9" ht="12" customHeight="1" thickBot="1">
      <c r="A129" s="370" t="s">
        <v>64</v>
      </c>
      <c r="B129" s="364" t="s">
        <v>460</v>
      </c>
      <c r="C129" s="410"/>
      <c r="D129" s="410"/>
      <c r="E129" s="393"/>
    </row>
    <row r="130" spans="1:9" ht="12" customHeight="1" thickBot="1">
      <c r="A130" s="377" t="s">
        <v>11</v>
      </c>
      <c r="B130" s="385" t="s">
        <v>461</v>
      </c>
      <c r="C130" s="409">
        <f>+C131+C132+C134+C133</f>
        <v>0</v>
      </c>
      <c r="D130" s="409">
        <f>+D131+D132+D134+D133</f>
        <v>0</v>
      </c>
      <c r="E130" s="392">
        <f>+E131+E132+E134+E133</f>
        <v>0</v>
      </c>
    </row>
    <row r="131" spans="1:9" ht="12" customHeight="1">
      <c r="A131" s="372" t="s">
        <v>65</v>
      </c>
      <c r="B131" s="366" t="s">
        <v>462</v>
      </c>
      <c r="C131" s="410"/>
      <c r="D131" s="410"/>
      <c r="E131" s="393"/>
    </row>
    <row r="132" spans="1:9" ht="12" customHeight="1">
      <c r="A132" s="372" t="s">
        <v>66</v>
      </c>
      <c r="B132" s="366" t="s">
        <v>463</v>
      </c>
      <c r="C132" s="410"/>
      <c r="D132" s="410"/>
      <c r="E132" s="393"/>
    </row>
    <row r="133" spans="1:9" ht="12" customHeight="1">
      <c r="A133" s="372" t="s">
        <v>358</v>
      </c>
      <c r="B133" s="366" t="s">
        <v>464</v>
      </c>
      <c r="C133" s="410"/>
      <c r="D133" s="410"/>
      <c r="E133" s="393"/>
    </row>
    <row r="134" spans="1:9" ht="12" customHeight="1" thickBot="1">
      <c r="A134" s="370" t="s">
        <v>360</v>
      </c>
      <c r="B134" s="364" t="s">
        <v>465</v>
      </c>
      <c r="C134" s="410"/>
      <c r="D134" s="410"/>
      <c r="E134" s="393"/>
    </row>
    <row r="135" spans="1:9" ht="12" customHeight="1" thickBot="1">
      <c r="A135" s="377" t="s">
        <v>12</v>
      </c>
      <c r="B135" s="385" t="s">
        <v>466</v>
      </c>
      <c r="C135" s="415">
        <f>+C136+C137+C138+C139</f>
        <v>0</v>
      </c>
      <c r="D135" s="415">
        <f>+D136+D137+D138+D139</f>
        <v>0</v>
      </c>
      <c r="E135" s="428">
        <f>+E136+E137+E138+E139</f>
        <v>0</v>
      </c>
    </row>
    <row r="136" spans="1:9" ht="12" customHeight="1">
      <c r="A136" s="372" t="s">
        <v>67</v>
      </c>
      <c r="B136" s="366" t="s">
        <v>467</v>
      </c>
      <c r="C136" s="410"/>
      <c r="D136" s="410"/>
      <c r="E136" s="393"/>
    </row>
    <row r="137" spans="1:9" ht="12" customHeight="1">
      <c r="A137" s="372" t="s">
        <v>68</v>
      </c>
      <c r="B137" s="366" t="s">
        <v>468</v>
      </c>
      <c r="C137" s="410"/>
      <c r="D137" s="410"/>
      <c r="E137" s="393"/>
    </row>
    <row r="138" spans="1:9" ht="12" customHeight="1">
      <c r="A138" s="372" t="s">
        <v>367</v>
      </c>
      <c r="B138" s="366" t="s">
        <v>469</v>
      </c>
      <c r="C138" s="410"/>
      <c r="D138" s="410"/>
      <c r="E138" s="393"/>
    </row>
    <row r="139" spans="1:9" ht="12" customHeight="1" thickBot="1">
      <c r="A139" s="370" t="s">
        <v>369</v>
      </c>
      <c r="B139" s="364" t="s">
        <v>470</v>
      </c>
      <c r="C139" s="410"/>
      <c r="D139" s="410"/>
      <c r="E139" s="393"/>
    </row>
    <row r="140" spans="1:9" ht="15" customHeight="1" thickBot="1">
      <c r="A140" s="377" t="s">
        <v>13</v>
      </c>
      <c r="B140" s="385" t="s">
        <v>471</v>
      </c>
      <c r="C140" s="100">
        <f>+C141+C142+C143+C144</f>
        <v>0</v>
      </c>
      <c r="D140" s="100">
        <f>+D141+D142+D143+D144</f>
        <v>0</v>
      </c>
      <c r="E140" s="361">
        <f>+E141+E142+E143+E144</f>
        <v>0</v>
      </c>
      <c r="F140" s="426"/>
      <c r="G140" s="427"/>
      <c r="H140" s="427"/>
      <c r="I140" s="427"/>
    </row>
    <row r="141" spans="1:9" s="419" customFormat="1" ht="12.9" customHeight="1">
      <c r="A141" s="372" t="s">
        <v>127</v>
      </c>
      <c r="B141" s="366" t="s">
        <v>472</v>
      </c>
      <c r="C141" s="410"/>
      <c r="D141" s="410"/>
      <c r="E141" s="393"/>
    </row>
    <row r="142" spans="1:9" ht="12.75" customHeight="1">
      <c r="A142" s="372" t="s">
        <v>128</v>
      </c>
      <c r="B142" s="366" t="s">
        <v>473</v>
      </c>
      <c r="C142" s="410"/>
      <c r="D142" s="410"/>
      <c r="E142" s="393"/>
    </row>
    <row r="143" spans="1:9" ht="12.75" customHeight="1">
      <c r="A143" s="372" t="s">
        <v>153</v>
      </c>
      <c r="B143" s="366" t="s">
        <v>474</v>
      </c>
      <c r="C143" s="410"/>
      <c r="D143" s="410"/>
      <c r="E143" s="393"/>
    </row>
    <row r="144" spans="1:9" ht="12.75" customHeight="1" thickBot="1">
      <c r="A144" s="372" t="s">
        <v>375</v>
      </c>
      <c r="B144" s="366" t="s">
        <v>475</v>
      </c>
      <c r="C144" s="410"/>
      <c r="D144" s="410"/>
      <c r="E144" s="393"/>
    </row>
    <row r="145" spans="1:5" ht="16.2" thickBot="1">
      <c r="A145" s="377" t="s">
        <v>14</v>
      </c>
      <c r="B145" s="385" t="s">
        <v>476</v>
      </c>
      <c r="C145" s="359">
        <f>+C126+C130+C135+C140</f>
        <v>0</v>
      </c>
      <c r="D145" s="359">
        <f>+D126+D130+D135+D140</f>
        <v>0</v>
      </c>
      <c r="E145" s="360">
        <f>+E126+E130+E135+E140</f>
        <v>0</v>
      </c>
    </row>
    <row r="146" spans="1:5" ht="16.2" thickBot="1">
      <c r="A146" s="402" t="s">
        <v>15</v>
      </c>
      <c r="B146" s="405" t="s">
        <v>477</v>
      </c>
      <c r="C146" s="359">
        <f>+C125+C145</f>
        <v>12659</v>
      </c>
      <c r="D146" s="359">
        <f>+D125+D145</f>
        <v>16902</v>
      </c>
      <c r="E146" s="360">
        <f>+E125+E145</f>
        <v>7580</v>
      </c>
    </row>
    <row r="148" spans="1:5" ht="18.75" customHeight="1">
      <c r="A148" s="628" t="s">
        <v>478</v>
      </c>
      <c r="B148" s="628"/>
      <c r="C148" s="628"/>
      <c r="D148" s="628"/>
      <c r="E148" s="628"/>
    </row>
    <row r="149" spans="1:5" ht="13.5" customHeight="1" thickBot="1">
      <c r="A149" s="387" t="s">
        <v>110</v>
      </c>
      <c r="B149" s="387"/>
      <c r="C149" s="417"/>
      <c r="E149" s="404" t="s">
        <v>152</v>
      </c>
    </row>
    <row r="150" spans="1:5" ht="16.2" thickBot="1">
      <c r="A150" s="377">
        <v>1</v>
      </c>
      <c r="B150" s="380" t="s">
        <v>479</v>
      </c>
      <c r="C150" s="403">
        <f>+C61-C125</f>
        <v>-1454</v>
      </c>
      <c r="D150" s="403">
        <f>+D61-D125</f>
        <v>-3965</v>
      </c>
      <c r="E150" s="403">
        <f>+E61-E125</f>
        <v>5143</v>
      </c>
    </row>
    <row r="151" spans="1:5" ht="21" thickBot="1">
      <c r="A151" s="377" t="s">
        <v>7</v>
      </c>
      <c r="B151" s="380" t="s">
        <v>480</v>
      </c>
      <c r="C151" s="403">
        <f>+C84-C145</f>
        <v>1454</v>
      </c>
      <c r="D151" s="403">
        <f>+D84-D145</f>
        <v>1454</v>
      </c>
      <c r="E151" s="403">
        <f>+E84-E145</f>
        <v>1454</v>
      </c>
    </row>
    <row r="152" spans="1:5" ht="7.5" customHeight="1"/>
    <row r="154" spans="1:5" ht="12.75" customHeight="1"/>
    <row r="155" spans="1:5" ht="12.75" customHeight="1"/>
    <row r="156" spans="1:5" ht="12.75" customHeight="1"/>
    <row r="157" spans="1:5" ht="12.75" customHeight="1"/>
    <row r="158" spans="1:5" ht="12.75" customHeight="1"/>
    <row r="159" spans="1:5" ht="12.75" customHeight="1"/>
    <row r="160" spans="1:5" ht="12.75" customHeight="1"/>
    <row r="161" spans="3:5" s="406" customFormat="1" ht="12.75" customHeight="1">
      <c r="C161" s="407"/>
      <c r="D161" s="407"/>
      <c r="E161" s="407"/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honeticPr fontId="26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9" fitToHeight="2" orientation="portrait" r:id="rId1"/>
  <headerFooter alignWithMargins="0">
    <oddHeader>&amp;C&amp;"Times New Roman CE,Félkövér"&amp;12
Nemesládony Község Önkormányzata
2014. ÉVI ZÁRSZÁMADÁS
ÖNKÉNT VÁLLALT FELADATAINAK MÉRLEGE
&amp;R&amp;"Times New Roman CE,Félkövér dőlt"&amp;11 1.3. melléklet a 4/2015. (V.28.)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topLeftCell="E1" zoomScaleNormal="100" zoomScaleSheetLayoutView="100" workbookViewId="0">
      <selection activeCell="D9" sqref="D9"/>
    </sheetView>
  </sheetViews>
  <sheetFormatPr defaultColWidth="9.33203125" defaultRowHeight="13.2"/>
  <cols>
    <col min="1" max="1" width="6.77734375" style="10" customWidth="1"/>
    <col min="2" max="2" width="55.109375" style="27" customWidth="1"/>
    <col min="3" max="5" width="16.33203125" style="10" customWidth="1"/>
    <col min="6" max="6" width="55.109375" style="10" customWidth="1"/>
    <col min="7" max="9" width="16.33203125" style="10" customWidth="1"/>
    <col min="10" max="10" width="4.77734375" style="10" customWidth="1"/>
    <col min="11" max="16384" width="9.33203125" style="10"/>
  </cols>
  <sheetData>
    <row r="1" spans="1:10" ht="39.75" customHeight="1">
      <c r="B1" s="451" t="s">
        <v>113</v>
      </c>
      <c r="C1" s="452"/>
      <c r="D1" s="452"/>
      <c r="E1" s="452"/>
      <c r="F1" s="452"/>
      <c r="G1" s="452"/>
      <c r="H1" s="452"/>
      <c r="I1" s="452"/>
      <c r="J1" s="638" t="s">
        <v>675</v>
      </c>
    </row>
    <row r="2" spans="1:10" ht="14.4" thickBot="1">
      <c r="G2" s="40"/>
      <c r="H2" s="40"/>
      <c r="I2" s="40" t="s">
        <v>49</v>
      </c>
      <c r="J2" s="638"/>
    </row>
    <row r="3" spans="1:10" ht="18" customHeight="1" thickBot="1">
      <c r="A3" s="636" t="s">
        <v>57</v>
      </c>
      <c r="B3" s="477" t="s">
        <v>43</v>
      </c>
      <c r="C3" s="478"/>
      <c r="D3" s="478"/>
      <c r="E3" s="478"/>
      <c r="F3" s="477" t="s">
        <v>44</v>
      </c>
      <c r="G3" s="479"/>
      <c r="H3" s="479"/>
      <c r="I3" s="479"/>
      <c r="J3" s="638"/>
    </row>
    <row r="4" spans="1:10" s="453" customFormat="1" ht="35.25" customHeight="1" thickBot="1">
      <c r="A4" s="637"/>
      <c r="B4" s="28" t="s">
        <v>50</v>
      </c>
      <c r="C4" s="29" t="s">
        <v>676</v>
      </c>
      <c r="D4" s="439" t="s">
        <v>677</v>
      </c>
      <c r="E4" s="29" t="s">
        <v>678</v>
      </c>
      <c r="F4" s="28" t="s">
        <v>50</v>
      </c>
      <c r="G4" s="29" t="str">
        <f>+C4</f>
        <v>2014. évi eredeti előirányzat</v>
      </c>
      <c r="H4" s="439" t="str">
        <f>+D4</f>
        <v>2014. évi módosított előirányzat</v>
      </c>
      <c r="I4" s="469" t="str">
        <f>+E4</f>
        <v>2014. évi teljesítés</v>
      </c>
      <c r="J4" s="638"/>
    </row>
    <row r="5" spans="1:10" s="454" customFormat="1" ht="12" customHeight="1" thickBot="1">
      <c r="A5" s="480" t="s">
        <v>424</v>
      </c>
      <c r="B5" s="481" t="s">
        <v>425</v>
      </c>
      <c r="C5" s="482" t="s">
        <v>426</v>
      </c>
      <c r="D5" s="482" t="s">
        <v>427</v>
      </c>
      <c r="E5" s="482" t="s">
        <v>428</v>
      </c>
      <c r="F5" s="481" t="s">
        <v>505</v>
      </c>
      <c r="G5" s="482" t="s">
        <v>506</v>
      </c>
      <c r="H5" s="482" t="s">
        <v>507</v>
      </c>
      <c r="I5" s="483" t="s">
        <v>508</v>
      </c>
      <c r="J5" s="638"/>
    </row>
    <row r="6" spans="1:10" ht="15" customHeight="1">
      <c r="A6" s="455" t="s">
        <v>6</v>
      </c>
      <c r="B6" s="456" t="s">
        <v>481</v>
      </c>
      <c r="C6" s="442">
        <v>7180</v>
      </c>
      <c r="D6" s="442">
        <v>7390</v>
      </c>
      <c r="E6" s="442">
        <v>7390</v>
      </c>
      <c r="F6" s="456" t="s">
        <v>51</v>
      </c>
      <c r="G6" s="442">
        <v>4030</v>
      </c>
      <c r="H6" s="442">
        <v>5846</v>
      </c>
      <c r="I6" s="448">
        <v>4815</v>
      </c>
      <c r="J6" s="638"/>
    </row>
    <row r="7" spans="1:10" ht="15" customHeight="1">
      <c r="A7" s="457" t="s">
        <v>7</v>
      </c>
      <c r="B7" s="458" t="s">
        <v>482</v>
      </c>
      <c r="C7" s="443"/>
      <c r="D7" s="443">
        <v>1669</v>
      </c>
      <c r="E7" s="443">
        <v>1669</v>
      </c>
      <c r="F7" s="458" t="s">
        <v>129</v>
      </c>
      <c r="G7" s="443">
        <v>842</v>
      </c>
      <c r="H7" s="443">
        <v>1127</v>
      </c>
      <c r="I7" s="449">
        <v>932</v>
      </c>
      <c r="J7" s="638"/>
    </row>
    <row r="8" spans="1:10" ht="15" customHeight="1">
      <c r="A8" s="457" t="s">
        <v>8</v>
      </c>
      <c r="B8" s="458" t="s">
        <v>483</v>
      </c>
      <c r="C8" s="443"/>
      <c r="D8" s="443"/>
      <c r="E8" s="443"/>
      <c r="F8" s="458" t="s">
        <v>157</v>
      </c>
      <c r="G8" s="443">
        <v>5408</v>
      </c>
      <c r="H8" s="443">
        <v>5478</v>
      </c>
      <c r="I8" s="449">
        <v>4418</v>
      </c>
      <c r="J8" s="638"/>
    </row>
    <row r="9" spans="1:10" ht="15" customHeight="1">
      <c r="A9" s="457" t="s">
        <v>9</v>
      </c>
      <c r="B9" s="458" t="s">
        <v>120</v>
      </c>
      <c r="C9" s="443">
        <v>1120</v>
      </c>
      <c r="D9" s="443">
        <v>1228</v>
      </c>
      <c r="E9" s="443">
        <v>1015</v>
      </c>
      <c r="F9" s="458" t="s">
        <v>130</v>
      </c>
      <c r="G9" s="443">
        <v>800</v>
      </c>
      <c r="H9" s="443">
        <v>1159</v>
      </c>
      <c r="I9" s="449">
        <v>726</v>
      </c>
      <c r="J9" s="638"/>
    </row>
    <row r="10" spans="1:10" ht="15" customHeight="1">
      <c r="A10" s="457" t="s">
        <v>10</v>
      </c>
      <c r="B10" s="459" t="s">
        <v>484</v>
      </c>
      <c r="C10" s="443"/>
      <c r="D10" s="443"/>
      <c r="E10" s="443"/>
      <c r="F10" s="458" t="s">
        <v>131</v>
      </c>
      <c r="G10" s="443">
        <v>2005</v>
      </c>
      <c r="H10" s="443">
        <v>2005</v>
      </c>
      <c r="I10" s="449">
        <v>1095</v>
      </c>
      <c r="J10" s="638"/>
    </row>
    <row r="11" spans="1:10" ht="15" customHeight="1">
      <c r="A11" s="457" t="s">
        <v>11</v>
      </c>
      <c r="B11" s="458" t="s">
        <v>618</v>
      </c>
      <c r="C11" s="444"/>
      <c r="D11" s="444"/>
      <c r="E11" s="444"/>
      <c r="F11" s="458" t="s">
        <v>37</v>
      </c>
      <c r="G11" s="443">
        <v>7319</v>
      </c>
      <c r="H11" s="443">
        <v>6795</v>
      </c>
      <c r="I11" s="449"/>
      <c r="J11" s="638"/>
    </row>
    <row r="12" spans="1:10" ht="15" customHeight="1">
      <c r="A12" s="457" t="s">
        <v>12</v>
      </c>
      <c r="B12" s="458" t="s">
        <v>354</v>
      </c>
      <c r="C12" s="443">
        <v>1350</v>
      </c>
      <c r="D12" s="443">
        <v>1369</v>
      </c>
      <c r="E12" s="443">
        <v>1351</v>
      </c>
      <c r="F12" s="7"/>
      <c r="G12" s="443"/>
      <c r="H12" s="443"/>
      <c r="I12" s="449"/>
      <c r="J12" s="638"/>
    </row>
    <row r="13" spans="1:10" ht="15" customHeight="1">
      <c r="A13" s="457" t="s">
        <v>13</v>
      </c>
      <c r="B13" s="7"/>
      <c r="C13" s="443"/>
      <c r="D13" s="443"/>
      <c r="E13" s="443"/>
      <c r="F13" s="7"/>
      <c r="G13" s="443"/>
      <c r="H13" s="443"/>
      <c r="I13" s="449"/>
      <c r="J13" s="638"/>
    </row>
    <row r="14" spans="1:10" ht="15" customHeight="1">
      <c r="A14" s="457" t="s">
        <v>14</v>
      </c>
      <c r="B14" s="468"/>
      <c r="C14" s="444"/>
      <c r="D14" s="444"/>
      <c r="E14" s="444"/>
      <c r="F14" s="7"/>
      <c r="G14" s="443"/>
      <c r="H14" s="443"/>
      <c r="I14" s="449"/>
      <c r="J14" s="638"/>
    </row>
    <row r="15" spans="1:10" ht="15" customHeight="1">
      <c r="A15" s="457" t="s">
        <v>15</v>
      </c>
      <c r="B15" s="7"/>
      <c r="C15" s="443"/>
      <c r="D15" s="443"/>
      <c r="E15" s="443"/>
      <c r="F15" s="7"/>
      <c r="G15" s="443"/>
      <c r="H15" s="443"/>
      <c r="I15" s="449"/>
      <c r="J15" s="638"/>
    </row>
    <row r="16" spans="1:10" ht="15" customHeight="1">
      <c r="A16" s="457" t="s">
        <v>16</v>
      </c>
      <c r="B16" s="7"/>
      <c r="C16" s="443"/>
      <c r="D16" s="443"/>
      <c r="E16" s="443"/>
      <c r="F16" s="7"/>
      <c r="G16" s="443"/>
      <c r="H16" s="443"/>
      <c r="I16" s="449"/>
      <c r="J16" s="638"/>
    </row>
    <row r="17" spans="1:10" ht="15" customHeight="1" thickBot="1">
      <c r="A17" s="457" t="s">
        <v>17</v>
      </c>
      <c r="B17" s="13"/>
      <c r="C17" s="445"/>
      <c r="D17" s="445"/>
      <c r="E17" s="445"/>
      <c r="F17" s="7"/>
      <c r="G17" s="445"/>
      <c r="H17" s="445"/>
      <c r="I17" s="450"/>
      <c r="J17" s="638"/>
    </row>
    <row r="18" spans="1:10" ht="17.25" customHeight="1" thickBot="1">
      <c r="A18" s="460" t="s">
        <v>18</v>
      </c>
      <c r="B18" s="441" t="s">
        <v>485</v>
      </c>
      <c r="C18" s="446">
        <f>+C6+C7+C9+C10+C12+C13+C14+C15+C16+C17</f>
        <v>9650</v>
      </c>
      <c r="D18" s="446">
        <f>+D6+D7+D9+D10+D12+D13+D14+D15+D16+D17</f>
        <v>11656</v>
      </c>
      <c r="E18" s="446">
        <f>+E6+E7+E9+E10+E12+E13+E14+E15+E16+E17</f>
        <v>11425</v>
      </c>
      <c r="F18" s="441" t="s">
        <v>492</v>
      </c>
      <c r="G18" s="446">
        <f>SUM(G6:G17)</f>
        <v>20404</v>
      </c>
      <c r="H18" s="446">
        <f>SUM(H6:H17)</f>
        <v>22410</v>
      </c>
      <c r="I18" s="446">
        <f>SUM(I6:I17)</f>
        <v>11986</v>
      </c>
      <c r="J18" s="638"/>
    </row>
    <row r="19" spans="1:10" ht="15" customHeight="1">
      <c r="A19" s="461" t="s">
        <v>19</v>
      </c>
      <c r="B19" s="462" t="s">
        <v>486</v>
      </c>
      <c r="C19" s="41">
        <f>+C20+C21+C22+C23</f>
        <v>3087</v>
      </c>
      <c r="D19" s="41">
        <f>+D20+D21+D22+D23</f>
        <v>3409</v>
      </c>
      <c r="E19" s="41">
        <f>+E20+E21+E22+E23</f>
        <v>3409</v>
      </c>
      <c r="F19" s="463" t="s">
        <v>137</v>
      </c>
      <c r="G19" s="447"/>
      <c r="H19" s="447"/>
      <c r="I19" s="447"/>
      <c r="J19" s="638"/>
    </row>
    <row r="20" spans="1:10" ht="15" customHeight="1">
      <c r="A20" s="464" t="s">
        <v>20</v>
      </c>
      <c r="B20" s="463" t="s">
        <v>149</v>
      </c>
      <c r="C20" s="440">
        <v>3087</v>
      </c>
      <c r="D20" s="440">
        <v>3087</v>
      </c>
      <c r="E20" s="440">
        <v>3087</v>
      </c>
      <c r="F20" s="463" t="s">
        <v>493</v>
      </c>
      <c r="G20" s="440"/>
      <c r="H20" s="440"/>
      <c r="I20" s="440"/>
      <c r="J20" s="638"/>
    </row>
    <row r="21" spans="1:10" ht="15" customHeight="1">
      <c r="A21" s="464" t="s">
        <v>21</v>
      </c>
      <c r="B21" s="463" t="s">
        <v>150</v>
      </c>
      <c r="C21" s="440"/>
      <c r="D21" s="440"/>
      <c r="E21" s="440"/>
      <c r="F21" s="463" t="s">
        <v>111</v>
      </c>
      <c r="G21" s="440"/>
      <c r="H21" s="440"/>
      <c r="I21" s="440"/>
      <c r="J21" s="638"/>
    </row>
    <row r="22" spans="1:10" ht="15" customHeight="1">
      <c r="A22" s="464" t="s">
        <v>22</v>
      </c>
      <c r="B22" s="463" t="s">
        <v>155</v>
      </c>
      <c r="C22" s="440"/>
      <c r="D22" s="440"/>
      <c r="E22" s="440"/>
      <c r="F22" s="463" t="s">
        <v>112</v>
      </c>
      <c r="G22" s="440"/>
      <c r="H22" s="440"/>
      <c r="I22" s="440"/>
      <c r="J22" s="638"/>
    </row>
    <row r="23" spans="1:10" ht="15" customHeight="1">
      <c r="A23" s="464" t="s">
        <v>23</v>
      </c>
      <c r="B23" s="463" t="s">
        <v>156</v>
      </c>
      <c r="C23" s="440"/>
      <c r="D23" s="440">
        <v>322</v>
      </c>
      <c r="E23" s="440">
        <v>322</v>
      </c>
      <c r="F23" s="462" t="s">
        <v>158</v>
      </c>
      <c r="G23" s="440"/>
      <c r="H23" s="440"/>
      <c r="I23" s="440"/>
      <c r="J23" s="638"/>
    </row>
    <row r="24" spans="1:10" ht="15" customHeight="1">
      <c r="A24" s="464" t="s">
        <v>24</v>
      </c>
      <c r="B24" s="463" t="s">
        <v>487</v>
      </c>
      <c r="C24" s="465">
        <f>+C25+C26</f>
        <v>0</v>
      </c>
      <c r="D24" s="465">
        <f>+D25+D26</f>
        <v>0</v>
      </c>
      <c r="E24" s="465">
        <f>+E25+E26</f>
        <v>0</v>
      </c>
      <c r="F24" s="463" t="s">
        <v>138</v>
      </c>
      <c r="G24" s="440"/>
      <c r="H24" s="440"/>
      <c r="I24" s="440"/>
      <c r="J24" s="638"/>
    </row>
    <row r="25" spans="1:10" ht="15" customHeight="1">
      <c r="A25" s="461" t="s">
        <v>25</v>
      </c>
      <c r="B25" s="462" t="s">
        <v>488</v>
      </c>
      <c r="C25" s="447"/>
      <c r="D25" s="447"/>
      <c r="E25" s="447"/>
      <c r="F25" s="456" t="s">
        <v>139</v>
      </c>
      <c r="G25" s="447"/>
      <c r="H25" s="447"/>
      <c r="I25" s="447"/>
      <c r="J25" s="638"/>
    </row>
    <row r="26" spans="1:10" ht="15" customHeight="1" thickBot="1">
      <c r="A26" s="464" t="s">
        <v>26</v>
      </c>
      <c r="B26" s="463" t="s">
        <v>489</v>
      </c>
      <c r="C26" s="440"/>
      <c r="D26" s="440"/>
      <c r="E26" s="440"/>
      <c r="F26" s="7" t="s">
        <v>403</v>
      </c>
      <c r="G26" s="440"/>
      <c r="H26" s="440">
        <v>322</v>
      </c>
      <c r="I26" s="440"/>
      <c r="J26" s="638"/>
    </row>
    <row r="27" spans="1:10" ht="17.25" customHeight="1" thickBot="1">
      <c r="A27" s="460" t="s">
        <v>27</v>
      </c>
      <c r="B27" s="441" t="s">
        <v>490</v>
      </c>
      <c r="C27" s="446">
        <f>+C19+C24</f>
        <v>3087</v>
      </c>
      <c r="D27" s="446">
        <f>+D19+D24</f>
        <v>3409</v>
      </c>
      <c r="E27" s="446">
        <f>+E19+E24</f>
        <v>3409</v>
      </c>
      <c r="F27" s="441" t="s">
        <v>494</v>
      </c>
      <c r="G27" s="446">
        <f>SUM(G19:G26)</f>
        <v>0</v>
      </c>
      <c r="H27" s="446">
        <f>SUM(H19:H26)</f>
        <v>322</v>
      </c>
      <c r="I27" s="446">
        <f>SUM(I19:I26)</f>
        <v>0</v>
      </c>
      <c r="J27" s="638"/>
    </row>
    <row r="28" spans="1:10" ht="17.25" customHeight="1" thickBot="1">
      <c r="A28" s="460" t="s">
        <v>28</v>
      </c>
      <c r="B28" s="466" t="s">
        <v>491</v>
      </c>
      <c r="C28" s="101">
        <f>+C18+C27</f>
        <v>12737</v>
      </c>
      <c r="D28" s="101">
        <f>+D18+D27</f>
        <v>15065</v>
      </c>
      <c r="E28" s="467">
        <f>+E18+E27</f>
        <v>14834</v>
      </c>
      <c r="F28" s="466" t="s">
        <v>495</v>
      </c>
      <c r="G28" s="101">
        <f>+G18+G27</f>
        <v>20404</v>
      </c>
      <c r="H28" s="101">
        <f>+H18+H27</f>
        <v>22732</v>
      </c>
      <c r="I28" s="101">
        <f>+I18+I27</f>
        <v>11986</v>
      </c>
      <c r="J28" s="638"/>
    </row>
    <row r="29" spans="1:10" ht="17.25" customHeight="1" thickBot="1">
      <c r="A29" s="460" t="s">
        <v>29</v>
      </c>
      <c r="B29" s="466" t="s">
        <v>115</v>
      </c>
      <c r="C29" s="101">
        <f>IF(C18-G18&lt;0,G18-C18,"-")</f>
        <v>10754</v>
      </c>
      <c r="D29" s="101">
        <f>IF(D18-H18&lt;0,H18-D18,"-")</f>
        <v>10754</v>
      </c>
      <c r="E29" s="467">
        <f>IF(E18-I18&lt;0,I18-E18,"-")</f>
        <v>561</v>
      </c>
      <c r="F29" s="466" t="s">
        <v>116</v>
      </c>
      <c r="G29" s="101" t="str">
        <f>IF(C18-G18&gt;0,C18-G18,"-")</f>
        <v>-</v>
      </c>
      <c r="H29" s="101" t="str">
        <f>IF(D18-H18&gt;0,D18-H18,"-")</f>
        <v>-</v>
      </c>
      <c r="I29" s="101" t="str">
        <f>IF(E18-I18&gt;0,E18-I18,"-")</f>
        <v>-</v>
      </c>
      <c r="J29" s="638"/>
    </row>
    <row r="30" spans="1:10" ht="17.25" customHeight="1" thickBot="1">
      <c r="A30" s="460" t="s">
        <v>30</v>
      </c>
      <c r="B30" s="466" t="s">
        <v>159</v>
      </c>
      <c r="C30" s="101">
        <f>IF(C28-G28&lt;0,G28-C28,"-")</f>
        <v>7667</v>
      </c>
      <c r="D30" s="101">
        <f>IF(D28-H28&lt;0,H28-D28,"-")</f>
        <v>7667</v>
      </c>
      <c r="E30" s="467" t="str">
        <f>IF(E28-I28&lt;0,I28-E28,"-")</f>
        <v>-</v>
      </c>
      <c r="F30" s="466" t="s">
        <v>160</v>
      </c>
      <c r="G30" s="101" t="str">
        <f>IF(C28-G28&gt;0,C28-G28,"-")</f>
        <v>-</v>
      </c>
      <c r="H30" s="101" t="str">
        <f>IF(D28-H28&gt;0,D28-H28,"-")</f>
        <v>-</v>
      </c>
      <c r="I30" s="101">
        <f>IF(E28-I28&gt;0,E28-I28,"-")</f>
        <v>2848</v>
      </c>
      <c r="J30" s="638"/>
    </row>
  </sheetData>
  <mergeCells count="2">
    <mergeCell ref="A3:A4"/>
    <mergeCell ref="J1:J30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&amp;CNemesládony Község Önkormányzata&amp;R&amp;"Times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topLeftCell="D5" zoomScaleNormal="100" zoomScaleSheetLayoutView="115" workbookViewId="0">
      <selection activeCell="F7" sqref="F7"/>
    </sheetView>
  </sheetViews>
  <sheetFormatPr defaultColWidth="9.33203125" defaultRowHeight="13.2"/>
  <cols>
    <col min="1" max="1" width="6.77734375" style="10" customWidth="1"/>
    <col min="2" max="2" width="55.109375" style="27" customWidth="1"/>
    <col min="3" max="5" width="16.33203125" style="10" customWidth="1"/>
    <col min="6" max="6" width="55.109375" style="10" customWidth="1"/>
    <col min="7" max="9" width="16.33203125" style="10" customWidth="1"/>
    <col min="10" max="10" width="4.77734375" style="10" customWidth="1"/>
    <col min="11" max="16384" width="9.33203125" style="10"/>
  </cols>
  <sheetData>
    <row r="1" spans="1:10" ht="39.75" customHeight="1">
      <c r="B1" s="451" t="s">
        <v>114</v>
      </c>
      <c r="C1" s="452"/>
      <c r="D1" s="452"/>
      <c r="E1" s="452"/>
      <c r="F1" s="452"/>
      <c r="G1" s="452"/>
      <c r="H1" s="452"/>
      <c r="I1" s="452"/>
      <c r="J1" s="641" t="s">
        <v>679</v>
      </c>
    </row>
    <row r="2" spans="1:10" ht="14.4" thickBot="1">
      <c r="G2" s="40"/>
      <c r="H2" s="40"/>
      <c r="I2" s="40" t="s">
        <v>49</v>
      </c>
      <c r="J2" s="641"/>
    </row>
    <row r="3" spans="1:10" ht="24" customHeight="1" thickBot="1">
      <c r="A3" s="639" t="s">
        <v>57</v>
      </c>
      <c r="B3" s="477" t="s">
        <v>43</v>
      </c>
      <c r="C3" s="478"/>
      <c r="D3" s="478"/>
      <c r="E3" s="478"/>
      <c r="F3" s="477" t="s">
        <v>44</v>
      </c>
      <c r="G3" s="479"/>
      <c r="H3" s="479"/>
      <c r="I3" s="479"/>
      <c r="J3" s="641"/>
    </row>
    <row r="4" spans="1:10" s="453" customFormat="1" ht="35.25" customHeight="1" thickBot="1">
      <c r="A4" s="640"/>
      <c r="B4" s="28" t="s">
        <v>50</v>
      </c>
      <c r="C4" s="29" t="str">
        <f>+'2.1.sz.mell  '!C4</f>
        <v>2014. évi eredeti előirányzat</v>
      </c>
      <c r="D4" s="439" t="str">
        <f>+'2.1.sz.mell  '!D4</f>
        <v>2014. évi módosított előirányzat</v>
      </c>
      <c r="E4" s="29" t="str">
        <f>+'2.1.sz.mell  '!E4</f>
        <v>2014. évi teljesítés</v>
      </c>
      <c r="F4" s="28" t="s">
        <v>50</v>
      </c>
      <c r="G4" s="29" t="str">
        <f>+'2.1.sz.mell  '!C4</f>
        <v>2014. évi eredeti előirányzat</v>
      </c>
      <c r="H4" s="439" t="str">
        <f>+'2.1.sz.mell  '!D4</f>
        <v>2014. évi módosított előirányzat</v>
      </c>
      <c r="I4" s="469" t="str">
        <f>+'2.1.sz.mell  '!E4</f>
        <v>2014. évi teljesítés</v>
      </c>
      <c r="J4" s="641"/>
    </row>
    <row r="5" spans="1:10" s="453" customFormat="1" ht="13.8" thickBot="1">
      <c r="A5" s="480" t="s">
        <v>424</v>
      </c>
      <c r="B5" s="481" t="s">
        <v>425</v>
      </c>
      <c r="C5" s="482" t="s">
        <v>426</v>
      </c>
      <c r="D5" s="482" t="s">
        <v>427</v>
      </c>
      <c r="E5" s="482" t="s">
        <v>428</v>
      </c>
      <c r="F5" s="481" t="s">
        <v>505</v>
      </c>
      <c r="G5" s="482" t="s">
        <v>506</v>
      </c>
      <c r="H5" s="482" t="s">
        <v>507</v>
      </c>
      <c r="I5" s="483" t="s">
        <v>508</v>
      </c>
      <c r="J5" s="641"/>
    </row>
    <row r="6" spans="1:10" ht="12.9" customHeight="1">
      <c r="A6" s="455" t="s">
        <v>6</v>
      </c>
      <c r="B6" s="456" t="s">
        <v>496</v>
      </c>
      <c r="C6" s="442"/>
      <c r="D6" s="442">
        <v>2950</v>
      </c>
      <c r="E6" s="442">
        <v>2950</v>
      </c>
      <c r="F6" s="456" t="s">
        <v>151</v>
      </c>
      <c r="G6" s="442">
        <v>217</v>
      </c>
      <c r="H6" s="442">
        <v>217</v>
      </c>
      <c r="I6" s="448">
        <v>155</v>
      </c>
      <c r="J6" s="641"/>
    </row>
    <row r="7" spans="1:10">
      <c r="A7" s="457" t="s">
        <v>7</v>
      </c>
      <c r="B7" s="458" t="s">
        <v>497</v>
      </c>
      <c r="C7" s="443"/>
      <c r="D7" s="443"/>
      <c r="E7" s="443"/>
      <c r="F7" s="458" t="s">
        <v>509</v>
      </c>
      <c r="G7" s="443"/>
      <c r="H7" s="443"/>
      <c r="I7" s="449"/>
      <c r="J7" s="641"/>
    </row>
    <row r="8" spans="1:10" ht="12.9" customHeight="1">
      <c r="A8" s="457" t="s">
        <v>8</v>
      </c>
      <c r="B8" s="458" t="s">
        <v>498</v>
      </c>
      <c r="C8" s="443"/>
      <c r="D8" s="443"/>
      <c r="E8" s="443"/>
      <c r="F8" s="458" t="s">
        <v>133</v>
      </c>
      <c r="G8" s="443">
        <v>1116</v>
      </c>
      <c r="H8" s="443">
        <v>4066</v>
      </c>
      <c r="I8" s="449">
        <v>3200</v>
      </c>
      <c r="J8" s="641"/>
    </row>
    <row r="9" spans="1:10" ht="12.9" customHeight="1">
      <c r="A9" s="457" t="s">
        <v>9</v>
      </c>
      <c r="B9" s="458" t="s">
        <v>499</v>
      </c>
      <c r="C9" s="443">
        <v>9000</v>
      </c>
      <c r="D9" s="443">
        <v>9000</v>
      </c>
      <c r="E9" s="443">
        <v>8942</v>
      </c>
      <c r="F9" s="458" t="s">
        <v>510</v>
      </c>
      <c r="G9" s="443"/>
      <c r="H9" s="443"/>
      <c r="I9" s="449"/>
      <c r="J9" s="641"/>
    </row>
    <row r="10" spans="1:10" ht="12.75" customHeight="1">
      <c r="A10" s="457" t="s">
        <v>10</v>
      </c>
      <c r="B10" s="458" t="s">
        <v>500</v>
      </c>
      <c r="C10" s="443"/>
      <c r="D10" s="443"/>
      <c r="E10" s="443"/>
      <c r="F10" s="458" t="s">
        <v>154</v>
      </c>
      <c r="G10" s="443"/>
      <c r="H10" s="443"/>
      <c r="I10" s="449"/>
      <c r="J10" s="641"/>
    </row>
    <row r="11" spans="1:10" ht="12.9" customHeight="1">
      <c r="A11" s="457" t="s">
        <v>11</v>
      </c>
      <c r="B11" s="458" t="s">
        <v>501</v>
      </c>
      <c r="C11" s="444"/>
      <c r="D11" s="444"/>
      <c r="E11" s="444"/>
      <c r="F11" s="498"/>
      <c r="G11" s="443"/>
      <c r="H11" s="443"/>
      <c r="I11" s="449"/>
      <c r="J11" s="641"/>
    </row>
    <row r="12" spans="1:10" ht="12.9" customHeight="1">
      <c r="A12" s="457" t="s">
        <v>12</v>
      </c>
      <c r="B12" s="7"/>
      <c r="C12" s="443"/>
      <c r="D12" s="443"/>
      <c r="E12" s="443"/>
      <c r="F12" s="498"/>
      <c r="G12" s="443"/>
      <c r="H12" s="443"/>
      <c r="I12" s="449"/>
      <c r="J12" s="641"/>
    </row>
    <row r="13" spans="1:10" ht="12.9" customHeight="1">
      <c r="A13" s="457" t="s">
        <v>13</v>
      </c>
      <c r="B13" s="7"/>
      <c r="C13" s="443"/>
      <c r="D13" s="443"/>
      <c r="E13" s="443"/>
      <c r="F13" s="499"/>
      <c r="G13" s="443"/>
      <c r="H13" s="443"/>
      <c r="I13" s="449"/>
      <c r="J13" s="641"/>
    </row>
    <row r="14" spans="1:10" ht="12.9" customHeight="1">
      <c r="A14" s="457" t="s">
        <v>14</v>
      </c>
      <c r="B14" s="496"/>
      <c r="C14" s="444"/>
      <c r="D14" s="444"/>
      <c r="E14" s="444"/>
      <c r="F14" s="498"/>
      <c r="G14" s="443"/>
      <c r="H14" s="443"/>
      <c r="I14" s="449"/>
      <c r="J14" s="641"/>
    </row>
    <row r="15" spans="1:10">
      <c r="A15" s="457" t="s">
        <v>15</v>
      </c>
      <c r="B15" s="7"/>
      <c r="C15" s="444"/>
      <c r="D15" s="444"/>
      <c r="E15" s="444"/>
      <c r="F15" s="498"/>
      <c r="G15" s="443"/>
      <c r="H15" s="443"/>
      <c r="I15" s="449"/>
      <c r="J15" s="641"/>
    </row>
    <row r="16" spans="1:10" ht="12.9" customHeight="1" thickBot="1">
      <c r="A16" s="493" t="s">
        <v>16</v>
      </c>
      <c r="B16" s="497"/>
      <c r="C16" s="495"/>
      <c r="D16" s="106"/>
      <c r="E16" s="112"/>
      <c r="F16" s="494" t="s">
        <v>37</v>
      </c>
      <c r="G16" s="443"/>
      <c r="H16" s="443"/>
      <c r="I16" s="449"/>
      <c r="J16" s="641"/>
    </row>
    <row r="17" spans="1:10" ht="15.9" customHeight="1" thickBot="1">
      <c r="A17" s="460" t="s">
        <v>17</v>
      </c>
      <c r="B17" s="441" t="s">
        <v>502</v>
      </c>
      <c r="C17" s="446">
        <f>+C6+C8+C9+C11+C12+C13+C14+C15+C16</f>
        <v>9000</v>
      </c>
      <c r="D17" s="446">
        <f>+D6+D8+D9+D11+D12+D13+D14+D15+D16</f>
        <v>11950</v>
      </c>
      <c r="E17" s="446">
        <f>+E6+E8+E9+E11+E12+E13+E14+E15+E16</f>
        <v>11892</v>
      </c>
      <c r="F17" s="441" t="s">
        <v>511</v>
      </c>
      <c r="G17" s="446">
        <f>+G6+G8+G10+G11+G12+G13+G14+G15+G16</f>
        <v>1333</v>
      </c>
      <c r="H17" s="446">
        <f>+H6+H8+H10+H11+H12+H13+H14+H15+H16</f>
        <v>4283</v>
      </c>
      <c r="I17" s="476">
        <f>+I6+I8+I10+I11+I12+I13+I14+I15+I16</f>
        <v>3355</v>
      </c>
      <c r="J17" s="641"/>
    </row>
    <row r="18" spans="1:10" ht="12.9" customHeight="1">
      <c r="A18" s="455" t="s">
        <v>18</v>
      </c>
      <c r="B18" s="485" t="s">
        <v>172</v>
      </c>
      <c r="C18" s="492">
        <f>+C19+C20+C21+C22+C23</f>
        <v>0</v>
      </c>
      <c r="D18" s="492">
        <f>+D19+D20+D21+D22+D23</f>
        <v>0</v>
      </c>
      <c r="E18" s="492">
        <f>+E19+E20+E21+E22+E23</f>
        <v>0</v>
      </c>
      <c r="F18" s="463" t="s">
        <v>137</v>
      </c>
      <c r="G18" s="103"/>
      <c r="H18" s="103"/>
      <c r="I18" s="473"/>
      <c r="J18" s="641"/>
    </row>
    <row r="19" spans="1:10" ht="12.9" customHeight="1">
      <c r="A19" s="457" t="s">
        <v>19</v>
      </c>
      <c r="B19" s="486" t="s">
        <v>161</v>
      </c>
      <c r="C19" s="440"/>
      <c r="D19" s="440"/>
      <c r="E19" s="440"/>
      <c r="F19" s="463" t="s">
        <v>140</v>
      </c>
      <c r="G19" s="440"/>
      <c r="H19" s="440"/>
      <c r="I19" s="474"/>
      <c r="J19" s="641"/>
    </row>
    <row r="20" spans="1:10" ht="12.9" customHeight="1">
      <c r="A20" s="455" t="s">
        <v>20</v>
      </c>
      <c r="B20" s="486" t="s">
        <v>162</v>
      </c>
      <c r="C20" s="440"/>
      <c r="D20" s="440"/>
      <c r="E20" s="440"/>
      <c r="F20" s="463" t="s">
        <v>111</v>
      </c>
      <c r="G20" s="440"/>
      <c r="H20" s="440"/>
      <c r="I20" s="474"/>
      <c r="J20" s="641"/>
    </row>
    <row r="21" spans="1:10" ht="12.9" customHeight="1">
      <c r="A21" s="457" t="s">
        <v>21</v>
      </c>
      <c r="B21" s="486" t="s">
        <v>163</v>
      </c>
      <c r="C21" s="440"/>
      <c r="D21" s="440"/>
      <c r="E21" s="440"/>
      <c r="F21" s="463" t="s">
        <v>112</v>
      </c>
      <c r="G21" s="440"/>
      <c r="H21" s="440"/>
      <c r="I21" s="474"/>
      <c r="J21" s="641"/>
    </row>
    <row r="22" spans="1:10" ht="12.9" customHeight="1">
      <c r="A22" s="455" t="s">
        <v>22</v>
      </c>
      <c r="B22" s="486" t="s">
        <v>164</v>
      </c>
      <c r="C22" s="440"/>
      <c r="D22" s="440"/>
      <c r="E22" s="440"/>
      <c r="F22" s="462" t="s">
        <v>158</v>
      </c>
      <c r="G22" s="440"/>
      <c r="H22" s="440"/>
      <c r="I22" s="474"/>
      <c r="J22" s="641"/>
    </row>
    <row r="23" spans="1:10" ht="12.9" customHeight="1">
      <c r="A23" s="457" t="s">
        <v>23</v>
      </c>
      <c r="B23" s="487" t="s">
        <v>165</v>
      </c>
      <c r="C23" s="440"/>
      <c r="D23" s="440"/>
      <c r="E23" s="440"/>
      <c r="F23" s="463" t="s">
        <v>141</v>
      </c>
      <c r="G23" s="440"/>
      <c r="H23" s="440"/>
      <c r="I23" s="474"/>
      <c r="J23" s="641"/>
    </row>
    <row r="24" spans="1:10" ht="12.9" customHeight="1">
      <c r="A24" s="455" t="s">
        <v>24</v>
      </c>
      <c r="B24" s="488" t="s">
        <v>166</v>
      </c>
      <c r="C24" s="465">
        <f>+C25+C26+C27+C28+C29</f>
        <v>0</v>
      </c>
      <c r="D24" s="465">
        <f>+D25+D26+D27+D28+D29</f>
        <v>0</v>
      </c>
      <c r="E24" s="465">
        <f>+E25+E26+E27+E28+E29</f>
        <v>0</v>
      </c>
      <c r="F24" s="489" t="s">
        <v>139</v>
      </c>
      <c r="G24" s="440"/>
      <c r="H24" s="440"/>
      <c r="I24" s="474"/>
      <c r="J24" s="641"/>
    </row>
    <row r="25" spans="1:10" ht="12.9" customHeight="1">
      <c r="A25" s="457" t="s">
        <v>25</v>
      </c>
      <c r="B25" s="487" t="s">
        <v>167</v>
      </c>
      <c r="C25" s="440"/>
      <c r="D25" s="440"/>
      <c r="E25" s="440"/>
      <c r="F25" s="489" t="s">
        <v>512</v>
      </c>
      <c r="G25" s="440"/>
      <c r="H25" s="440"/>
      <c r="I25" s="474"/>
      <c r="J25" s="641"/>
    </row>
    <row r="26" spans="1:10" ht="12.9" customHeight="1">
      <c r="A26" s="455" t="s">
        <v>26</v>
      </c>
      <c r="B26" s="487" t="s">
        <v>168</v>
      </c>
      <c r="C26" s="440"/>
      <c r="D26" s="440"/>
      <c r="E26" s="440"/>
      <c r="F26" s="484"/>
      <c r="G26" s="440"/>
      <c r="H26" s="440"/>
      <c r="I26" s="474"/>
      <c r="J26" s="641"/>
    </row>
    <row r="27" spans="1:10" ht="12.9" customHeight="1">
      <c r="A27" s="457" t="s">
        <v>27</v>
      </c>
      <c r="B27" s="486" t="s">
        <v>169</v>
      </c>
      <c r="C27" s="440"/>
      <c r="D27" s="440"/>
      <c r="E27" s="440"/>
      <c r="F27" s="475"/>
      <c r="G27" s="440"/>
      <c r="H27" s="440"/>
      <c r="I27" s="474"/>
      <c r="J27" s="641"/>
    </row>
    <row r="28" spans="1:10" ht="12.9" customHeight="1">
      <c r="A28" s="455" t="s">
        <v>28</v>
      </c>
      <c r="B28" s="490" t="s">
        <v>170</v>
      </c>
      <c r="C28" s="440"/>
      <c r="D28" s="440"/>
      <c r="E28" s="440"/>
      <c r="F28" s="7"/>
      <c r="G28" s="440"/>
      <c r="H28" s="440"/>
      <c r="I28" s="474"/>
      <c r="J28" s="641"/>
    </row>
    <row r="29" spans="1:10" ht="12.9" customHeight="1" thickBot="1">
      <c r="A29" s="457" t="s">
        <v>29</v>
      </c>
      <c r="B29" s="491" t="s">
        <v>171</v>
      </c>
      <c r="C29" s="440"/>
      <c r="D29" s="440"/>
      <c r="E29" s="440"/>
      <c r="F29" s="475"/>
      <c r="G29" s="440"/>
      <c r="H29" s="440"/>
      <c r="I29" s="474"/>
      <c r="J29" s="641"/>
    </row>
    <row r="30" spans="1:10" ht="16.5" customHeight="1" thickBot="1">
      <c r="A30" s="460" t="s">
        <v>30</v>
      </c>
      <c r="B30" s="441" t="s">
        <v>503</v>
      </c>
      <c r="C30" s="446">
        <f>+C18+C24</f>
        <v>0</v>
      </c>
      <c r="D30" s="446">
        <f>+D18+D24</f>
        <v>0</v>
      </c>
      <c r="E30" s="446">
        <f>+E18+E24</f>
        <v>0</v>
      </c>
      <c r="F30" s="441" t="s">
        <v>514</v>
      </c>
      <c r="G30" s="446">
        <f>SUM(G18:G29)</f>
        <v>0</v>
      </c>
      <c r="H30" s="446">
        <f>SUM(H18:H29)</f>
        <v>0</v>
      </c>
      <c r="I30" s="476">
        <f>SUM(I18:I29)</f>
        <v>0</v>
      </c>
      <c r="J30" s="641"/>
    </row>
    <row r="31" spans="1:10" ht="16.5" customHeight="1" thickBot="1">
      <c r="A31" s="460" t="s">
        <v>31</v>
      </c>
      <c r="B31" s="466" t="s">
        <v>504</v>
      </c>
      <c r="C31" s="101">
        <f>+C17+C30</f>
        <v>9000</v>
      </c>
      <c r="D31" s="101">
        <f>+D17+D30</f>
        <v>11950</v>
      </c>
      <c r="E31" s="467">
        <f>+E17+E30</f>
        <v>11892</v>
      </c>
      <c r="F31" s="466" t="s">
        <v>513</v>
      </c>
      <c r="G31" s="101">
        <f>+G17+G30</f>
        <v>1333</v>
      </c>
      <c r="H31" s="101">
        <f>+H17+H30</f>
        <v>4283</v>
      </c>
      <c r="I31" s="102">
        <f>+I17+I30</f>
        <v>3355</v>
      </c>
      <c r="J31" s="641"/>
    </row>
    <row r="32" spans="1:10" ht="16.5" customHeight="1" thickBot="1">
      <c r="A32" s="460" t="s">
        <v>32</v>
      </c>
      <c r="B32" s="466" t="s">
        <v>115</v>
      </c>
      <c r="C32" s="101" t="str">
        <f>IF(C17-G17&lt;0,G17-C17,"-")</f>
        <v>-</v>
      </c>
      <c r="D32" s="101" t="str">
        <f>IF(D17-H17&lt;0,H17-D17,"-")</f>
        <v>-</v>
      </c>
      <c r="E32" s="467" t="str">
        <f>IF(E17-I17&lt;0,I17-E17,"-")</f>
        <v>-</v>
      </c>
      <c r="F32" s="466" t="s">
        <v>116</v>
      </c>
      <c r="G32" s="101">
        <f>IF(C17-G17&gt;0,C17-G17,"-")</f>
        <v>7667</v>
      </c>
      <c r="H32" s="101">
        <f>IF(D17-H17&gt;0,D17-H17,"-")</f>
        <v>7667</v>
      </c>
      <c r="I32" s="102">
        <f>IF(E17-I17&gt;0,E17-I17,"-")</f>
        <v>8537</v>
      </c>
      <c r="J32" s="641"/>
    </row>
    <row r="33" spans="1:10" ht="16.5" customHeight="1" thickBot="1">
      <c r="A33" s="460" t="s">
        <v>33</v>
      </c>
      <c r="B33" s="466" t="s">
        <v>159</v>
      </c>
      <c r="C33" s="101" t="str">
        <f>IF(C26-G26&lt;0,G26-C26,"-")</f>
        <v>-</v>
      </c>
      <c r="D33" s="101" t="str">
        <f>IF(D26-H26&lt;0,H26-D26,"-")</f>
        <v>-</v>
      </c>
      <c r="E33" s="467" t="str">
        <f>IF(E26-I26&lt;0,I26-E26,"-")</f>
        <v>-</v>
      </c>
      <c r="F33" s="466" t="s">
        <v>160</v>
      </c>
      <c r="G33" s="101" t="str">
        <f>IF(C26-G26&gt;0,C26-G26,"-")</f>
        <v>-</v>
      </c>
      <c r="H33" s="101" t="str">
        <f>IF(D26-H26&gt;0,D26-H26,"-")</f>
        <v>-</v>
      </c>
      <c r="I33" s="102" t="str">
        <f>IF(E26-I26&gt;0,E26-I26,"-")</f>
        <v>-</v>
      </c>
      <c r="J33" s="641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>
    <oddHeader>&amp;CNemesládony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B1" zoomScaleNormal="100" workbookViewId="0">
      <selection activeCell="I10" sqref="I10"/>
    </sheetView>
  </sheetViews>
  <sheetFormatPr defaultColWidth="9.33203125" defaultRowHeight="13.2"/>
  <cols>
    <col min="1" max="1" width="39.6640625" style="5" customWidth="1"/>
    <col min="2" max="7" width="15.6640625" style="4" customWidth="1"/>
    <col min="8" max="8" width="5.109375" style="4" customWidth="1"/>
    <col min="9" max="16384" width="9.33203125" style="4"/>
  </cols>
  <sheetData>
    <row r="1" spans="1:8" ht="18" customHeight="1">
      <c r="A1" s="643" t="s">
        <v>1</v>
      </c>
      <c r="B1" s="643"/>
      <c r="C1" s="643"/>
      <c r="D1" s="643"/>
      <c r="E1" s="643"/>
      <c r="F1" s="643"/>
      <c r="G1" s="643"/>
      <c r="H1" s="644" t="s">
        <v>681</v>
      </c>
    </row>
    <row r="2" spans="1:8" ht="22.5" customHeight="1" thickBot="1">
      <c r="A2" s="27"/>
      <c r="B2" s="10"/>
      <c r="C2" s="10"/>
      <c r="D2" s="10"/>
      <c r="E2" s="10"/>
      <c r="F2" s="642" t="s">
        <v>49</v>
      </c>
      <c r="G2" s="642"/>
      <c r="H2" s="644"/>
    </row>
    <row r="3" spans="1:8" s="6" customFormat="1" ht="50.25" customHeight="1" thickBot="1">
      <c r="A3" s="28" t="s">
        <v>53</v>
      </c>
      <c r="B3" s="29" t="s">
        <v>54</v>
      </c>
      <c r="C3" s="29" t="s">
        <v>55</v>
      </c>
      <c r="D3" s="29" t="s">
        <v>174</v>
      </c>
      <c r="E3" s="29" t="s">
        <v>179</v>
      </c>
      <c r="F3" s="105" t="s">
        <v>180</v>
      </c>
      <c r="G3" s="104" t="s">
        <v>680</v>
      </c>
      <c r="H3" s="644"/>
    </row>
    <row r="4" spans="1:8" s="10" customFormat="1" ht="12" customHeight="1" thickBot="1">
      <c r="A4" s="470" t="s">
        <v>424</v>
      </c>
      <c r="B4" s="471" t="s">
        <v>425</v>
      </c>
      <c r="C4" s="471" t="s">
        <v>426</v>
      </c>
      <c r="D4" s="471" t="s">
        <v>427</v>
      </c>
      <c r="E4" s="471" t="s">
        <v>428</v>
      </c>
      <c r="F4" s="49" t="s">
        <v>505</v>
      </c>
      <c r="G4" s="472" t="s">
        <v>515</v>
      </c>
      <c r="H4" s="644"/>
    </row>
    <row r="5" spans="1:8" ht="15.9" customHeight="1">
      <c r="A5" s="7" t="s">
        <v>671</v>
      </c>
      <c r="B5" s="2">
        <v>155</v>
      </c>
      <c r="C5" s="11">
        <v>2014</v>
      </c>
      <c r="D5" s="2"/>
      <c r="E5" s="2">
        <v>217</v>
      </c>
      <c r="F5" s="50">
        <v>155</v>
      </c>
      <c r="G5" s="51">
        <f>+D5+F5</f>
        <v>155</v>
      </c>
      <c r="H5" s="644"/>
    </row>
    <row r="6" spans="1:8" ht="15.9" customHeight="1">
      <c r="A6" s="7"/>
      <c r="B6" s="2"/>
      <c r="C6" s="11"/>
      <c r="D6" s="2"/>
      <c r="E6" s="2"/>
      <c r="F6" s="50"/>
      <c r="G6" s="51">
        <f t="shared" ref="G6:G23" si="0">+D6+F6</f>
        <v>0</v>
      </c>
      <c r="H6" s="644"/>
    </row>
    <row r="7" spans="1:8" ht="15.9" customHeight="1">
      <c r="A7" s="7"/>
      <c r="B7" s="2"/>
      <c r="C7" s="11"/>
      <c r="D7" s="2"/>
      <c r="E7" s="2"/>
      <c r="F7" s="50"/>
      <c r="G7" s="51">
        <f t="shared" si="0"/>
        <v>0</v>
      </c>
      <c r="H7" s="644"/>
    </row>
    <row r="8" spans="1:8" ht="15.9" customHeight="1">
      <c r="A8" s="12"/>
      <c r="B8" s="2"/>
      <c r="C8" s="11"/>
      <c r="D8" s="2"/>
      <c r="E8" s="2"/>
      <c r="F8" s="50"/>
      <c r="G8" s="51">
        <f t="shared" si="0"/>
        <v>0</v>
      </c>
      <c r="H8" s="644"/>
    </row>
    <row r="9" spans="1:8" ht="15.9" customHeight="1">
      <c r="A9" s="7"/>
      <c r="B9" s="2"/>
      <c r="C9" s="11"/>
      <c r="D9" s="2"/>
      <c r="E9" s="2"/>
      <c r="F9" s="50"/>
      <c r="G9" s="51">
        <f t="shared" si="0"/>
        <v>0</v>
      </c>
      <c r="H9" s="644"/>
    </row>
    <row r="10" spans="1:8" ht="15.9" customHeight="1">
      <c r="A10" s="12"/>
      <c r="B10" s="2"/>
      <c r="C10" s="11"/>
      <c r="D10" s="2"/>
      <c r="E10" s="2"/>
      <c r="F10" s="50"/>
      <c r="G10" s="51">
        <f t="shared" si="0"/>
        <v>0</v>
      </c>
      <c r="H10" s="644"/>
    </row>
    <row r="11" spans="1:8" ht="15.9" customHeight="1">
      <c r="A11" s="7"/>
      <c r="B11" s="2"/>
      <c r="C11" s="11"/>
      <c r="D11" s="2"/>
      <c r="E11" s="2"/>
      <c r="F11" s="50"/>
      <c r="G11" s="51">
        <f t="shared" si="0"/>
        <v>0</v>
      </c>
      <c r="H11" s="644"/>
    </row>
    <row r="12" spans="1:8" ht="15.9" customHeight="1">
      <c r="A12" s="7"/>
      <c r="B12" s="2"/>
      <c r="C12" s="11"/>
      <c r="D12" s="2"/>
      <c r="E12" s="2"/>
      <c r="F12" s="50"/>
      <c r="G12" s="51">
        <f t="shared" si="0"/>
        <v>0</v>
      </c>
      <c r="H12" s="644"/>
    </row>
    <row r="13" spans="1:8" ht="15.9" customHeight="1">
      <c r="A13" s="7"/>
      <c r="B13" s="2"/>
      <c r="C13" s="11"/>
      <c r="D13" s="2"/>
      <c r="E13" s="2"/>
      <c r="F13" s="50"/>
      <c r="G13" s="51">
        <f t="shared" si="0"/>
        <v>0</v>
      </c>
      <c r="H13" s="644"/>
    </row>
    <row r="14" spans="1:8" ht="15.9" customHeight="1">
      <c r="A14" s="7"/>
      <c r="B14" s="2"/>
      <c r="C14" s="11"/>
      <c r="D14" s="2"/>
      <c r="E14" s="2"/>
      <c r="F14" s="50"/>
      <c r="G14" s="51">
        <f t="shared" si="0"/>
        <v>0</v>
      </c>
      <c r="H14" s="644"/>
    </row>
    <row r="15" spans="1:8" ht="15.9" customHeight="1">
      <c r="A15" s="7"/>
      <c r="B15" s="2"/>
      <c r="C15" s="11"/>
      <c r="D15" s="2"/>
      <c r="E15" s="2"/>
      <c r="F15" s="50"/>
      <c r="G15" s="51">
        <f t="shared" si="0"/>
        <v>0</v>
      </c>
      <c r="H15" s="644"/>
    </row>
    <row r="16" spans="1:8" ht="15.9" customHeight="1">
      <c r="A16" s="7"/>
      <c r="B16" s="2"/>
      <c r="C16" s="11"/>
      <c r="D16" s="2"/>
      <c r="E16" s="2"/>
      <c r="F16" s="50"/>
      <c r="G16" s="51">
        <f t="shared" si="0"/>
        <v>0</v>
      </c>
      <c r="H16" s="644"/>
    </row>
    <row r="17" spans="1:8" ht="15.9" customHeight="1">
      <c r="A17" s="7"/>
      <c r="B17" s="2"/>
      <c r="C17" s="11"/>
      <c r="D17" s="2"/>
      <c r="E17" s="2"/>
      <c r="F17" s="50"/>
      <c r="G17" s="51">
        <f t="shared" si="0"/>
        <v>0</v>
      </c>
      <c r="H17" s="644"/>
    </row>
    <row r="18" spans="1:8" ht="15.9" customHeight="1">
      <c r="A18" s="7"/>
      <c r="B18" s="2"/>
      <c r="C18" s="11"/>
      <c r="D18" s="2"/>
      <c r="E18" s="2"/>
      <c r="F18" s="50"/>
      <c r="G18" s="51">
        <f t="shared" si="0"/>
        <v>0</v>
      </c>
      <c r="H18" s="644"/>
    </row>
    <row r="19" spans="1:8" ht="15.9" customHeight="1">
      <c r="A19" s="7"/>
      <c r="B19" s="2"/>
      <c r="C19" s="11"/>
      <c r="D19" s="2"/>
      <c r="E19" s="2"/>
      <c r="F19" s="50"/>
      <c r="G19" s="51">
        <f t="shared" si="0"/>
        <v>0</v>
      </c>
      <c r="H19" s="644"/>
    </row>
    <row r="20" spans="1:8" ht="15.9" customHeight="1">
      <c r="A20" s="7"/>
      <c r="B20" s="2"/>
      <c r="C20" s="11"/>
      <c r="D20" s="2"/>
      <c r="E20" s="2"/>
      <c r="F20" s="50"/>
      <c r="G20" s="51">
        <f t="shared" si="0"/>
        <v>0</v>
      </c>
      <c r="H20" s="644"/>
    </row>
    <row r="21" spans="1:8" ht="15.9" customHeight="1">
      <c r="A21" s="7"/>
      <c r="B21" s="2"/>
      <c r="C21" s="11"/>
      <c r="D21" s="2"/>
      <c r="E21" s="2"/>
      <c r="F21" s="50"/>
      <c r="G21" s="51">
        <f t="shared" si="0"/>
        <v>0</v>
      </c>
      <c r="H21" s="644"/>
    </row>
    <row r="22" spans="1:8" ht="15.9" customHeight="1">
      <c r="A22" s="7"/>
      <c r="B22" s="2"/>
      <c r="C22" s="11"/>
      <c r="D22" s="2"/>
      <c r="E22" s="2"/>
      <c r="F22" s="50"/>
      <c r="G22" s="51">
        <f t="shared" si="0"/>
        <v>0</v>
      </c>
      <c r="H22" s="644"/>
    </row>
    <row r="23" spans="1:8" ht="15.9" customHeight="1" thickBot="1">
      <c r="A23" s="13"/>
      <c r="B23" s="3"/>
      <c r="C23" s="14"/>
      <c r="D23" s="3"/>
      <c r="E23" s="3"/>
      <c r="F23" s="52"/>
      <c r="G23" s="51">
        <f t="shared" si="0"/>
        <v>0</v>
      </c>
      <c r="H23" s="644"/>
    </row>
    <row r="24" spans="1:8" s="17" customFormat="1" ht="18" customHeight="1" thickBot="1">
      <c r="A24" s="30" t="s">
        <v>52</v>
      </c>
      <c r="B24" s="15">
        <f>SUM(B5:B23)</f>
        <v>155</v>
      </c>
      <c r="C24" s="22"/>
      <c r="D24" s="15">
        <f>SUM(D5:D23)</f>
        <v>0</v>
      </c>
      <c r="E24" s="15">
        <f>SUM(E5:E23)</f>
        <v>217</v>
      </c>
      <c r="F24" s="15">
        <f>SUM(F5:F23)</f>
        <v>155</v>
      </c>
      <c r="G24" s="16">
        <f>SUM(G5:G23)</f>
        <v>155</v>
      </c>
      <c r="H24" s="644"/>
    </row>
    <row r="25" spans="1:8">
      <c r="F25" s="17"/>
      <c r="G25" s="17"/>
      <c r="H25" s="611"/>
    </row>
    <row r="26" spans="1:8">
      <c r="H26" s="611"/>
    </row>
    <row r="27" spans="1:8">
      <c r="H27" s="611"/>
    </row>
    <row r="28" spans="1:8">
      <c r="H28" s="611"/>
    </row>
    <row r="29" spans="1:8">
      <c r="H29" s="611"/>
    </row>
    <row r="30" spans="1:8">
      <c r="H30" s="611"/>
    </row>
    <row r="31" spans="1:8">
      <c r="H31" s="611"/>
    </row>
    <row r="32" spans="1:8">
      <c r="H32" s="611"/>
    </row>
    <row r="33" spans="8:8">
      <c r="H33" s="611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1" bottom="0.98425196850393704" header="0.78740157480314965" footer="0.78740157480314965"/>
  <pageSetup paperSize="9" scale="103" orientation="landscape" horizontalDpi="300" verticalDpi="300" r:id="rId1"/>
  <headerFooter alignWithMargins="0">
    <oddHeader>&amp;CNemesládony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topLeftCell="B1" zoomScaleNormal="100" zoomScaleSheetLayoutView="130" workbookViewId="0">
      <selection activeCell="E10" sqref="E10"/>
    </sheetView>
  </sheetViews>
  <sheetFormatPr defaultColWidth="9.33203125" defaultRowHeight="13.2"/>
  <cols>
    <col min="1" max="1" width="48.109375" style="5" customWidth="1"/>
    <col min="2" max="7" width="15.77734375" style="4" customWidth="1"/>
    <col min="8" max="8" width="4.109375" style="4" customWidth="1"/>
    <col min="9" max="9" width="13.77734375" style="4" customWidth="1"/>
    <col min="10" max="16384" width="9.33203125" style="4"/>
  </cols>
  <sheetData>
    <row r="1" spans="1:8" ht="24.75" customHeight="1">
      <c r="A1" s="643" t="s">
        <v>2</v>
      </c>
      <c r="B1" s="643"/>
      <c r="C1" s="643"/>
      <c r="D1" s="643"/>
      <c r="E1" s="643"/>
      <c r="F1" s="643"/>
      <c r="G1" s="643"/>
      <c r="H1" s="645" t="s">
        <v>682</v>
      </c>
    </row>
    <row r="2" spans="1:8" ht="23.25" customHeight="1" thickBot="1">
      <c r="A2" s="27"/>
      <c r="B2" s="10"/>
      <c r="C2" s="10"/>
      <c r="D2" s="10"/>
      <c r="E2" s="10"/>
      <c r="F2" s="642" t="s">
        <v>49</v>
      </c>
      <c r="G2" s="642"/>
      <c r="H2" s="645"/>
    </row>
    <row r="3" spans="1:8" s="6" customFormat="1" ht="48.75" customHeight="1" thickBot="1">
      <c r="A3" s="28" t="s">
        <v>56</v>
      </c>
      <c r="B3" s="29" t="s">
        <v>54</v>
      </c>
      <c r="C3" s="29" t="s">
        <v>55</v>
      </c>
      <c r="D3" s="29" t="str">
        <f>+'3.sz.mell.'!D3</f>
        <v>Eredeti előirányzat</v>
      </c>
      <c r="E3" s="29" t="str">
        <f>+'3.sz.mell.'!E3</f>
        <v>Módosított előirányzat</v>
      </c>
      <c r="F3" s="105" t="str">
        <f>+'3.sz.mell.'!F3</f>
        <v>Teljesítés</v>
      </c>
      <c r="G3" s="104" t="str">
        <f>+'3.sz.mell.'!G3</f>
        <v>Összes teljesítés</v>
      </c>
      <c r="H3" s="645"/>
    </row>
    <row r="4" spans="1:8" s="10" customFormat="1" ht="15" customHeight="1" thickBot="1">
      <c r="A4" s="470" t="s">
        <v>424</v>
      </c>
      <c r="B4" s="471" t="s">
        <v>425</v>
      </c>
      <c r="C4" s="471" t="s">
        <v>426</v>
      </c>
      <c r="D4" s="471" t="s">
        <v>427</v>
      </c>
      <c r="E4" s="471" t="s">
        <v>428</v>
      </c>
      <c r="F4" s="49" t="s">
        <v>505</v>
      </c>
      <c r="G4" s="472" t="s">
        <v>515</v>
      </c>
      <c r="H4" s="645"/>
    </row>
    <row r="5" spans="1:8" ht="15.9" customHeight="1">
      <c r="A5" s="18" t="s">
        <v>672</v>
      </c>
      <c r="B5" s="2">
        <v>3200</v>
      </c>
      <c r="C5" s="336">
        <v>2014</v>
      </c>
      <c r="D5" s="2"/>
      <c r="E5" s="2">
        <v>4066</v>
      </c>
      <c r="F5" s="50">
        <v>3200</v>
      </c>
      <c r="G5" s="51">
        <f>+D5+F5</f>
        <v>3200</v>
      </c>
      <c r="H5" s="645"/>
    </row>
    <row r="6" spans="1:8" ht="15.9" customHeight="1">
      <c r="A6" s="18"/>
      <c r="B6" s="2"/>
      <c r="C6" s="336"/>
      <c r="D6" s="2"/>
      <c r="E6" s="2"/>
      <c r="F6" s="50"/>
      <c r="G6" s="51">
        <f t="shared" ref="G6:G23" si="0">+D6+F6</f>
        <v>0</v>
      </c>
      <c r="H6" s="645"/>
    </row>
    <row r="7" spans="1:8" ht="15.9" customHeight="1">
      <c r="A7" s="18"/>
      <c r="B7" s="2"/>
      <c r="C7" s="336"/>
      <c r="D7" s="2"/>
      <c r="E7" s="2"/>
      <c r="F7" s="50"/>
      <c r="G7" s="51">
        <f t="shared" si="0"/>
        <v>0</v>
      </c>
      <c r="H7" s="645"/>
    </row>
    <row r="8" spans="1:8" ht="15.9" customHeight="1">
      <c r="A8" s="18"/>
      <c r="B8" s="2"/>
      <c r="C8" s="336"/>
      <c r="D8" s="2"/>
      <c r="E8" s="2"/>
      <c r="F8" s="50"/>
      <c r="G8" s="51">
        <f t="shared" si="0"/>
        <v>0</v>
      </c>
      <c r="H8" s="645"/>
    </row>
    <row r="9" spans="1:8" ht="15.9" customHeight="1">
      <c r="A9" s="18"/>
      <c r="B9" s="2"/>
      <c r="C9" s="336"/>
      <c r="D9" s="2"/>
      <c r="E9" s="2"/>
      <c r="F9" s="50"/>
      <c r="G9" s="51">
        <f t="shared" si="0"/>
        <v>0</v>
      </c>
      <c r="H9" s="645"/>
    </row>
    <row r="10" spans="1:8" ht="15.9" customHeight="1">
      <c r="A10" s="18"/>
      <c r="B10" s="2"/>
      <c r="C10" s="336"/>
      <c r="D10" s="2"/>
      <c r="E10" s="2"/>
      <c r="F10" s="50"/>
      <c r="G10" s="51">
        <f t="shared" si="0"/>
        <v>0</v>
      </c>
      <c r="H10" s="645"/>
    </row>
    <row r="11" spans="1:8" ht="15.9" customHeight="1">
      <c r="A11" s="18"/>
      <c r="B11" s="2"/>
      <c r="C11" s="336"/>
      <c r="D11" s="2"/>
      <c r="E11" s="2"/>
      <c r="F11" s="50"/>
      <c r="G11" s="51">
        <f t="shared" si="0"/>
        <v>0</v>
      </c>
      <c r="H11" s="645"/>
    </row>
    <row r="12" spans="1:8" ht="15.9" customHeight="1">
      <c r="A12" s="18"/>
      <c r="B12" s="2"/>
      <c r="C12" s="336"/>
      <c r="D12" s="2"/>
      <c r="E12" s="2"/>
      <c r="F12" s="50"/>
      <c r="G12" s="51">
        <f t="shared" si="0"/>
        <v>0</v>
      </c>
      <c r="H12" s="645"/>
    </row>
    <row r="13" spans="1:8" ht="15.9" customHeight="1">
      <c r="A13" s="18"/>
      <c r="B13" s="2"/>
      <c r="C13" s="336"/>
      <c r="D13" s="2"/>
      <c r="E13" s="2"/>
      <c r="F13" s="50"/>
      <c r="G13" s="51">
        <f t="shared" si="0"/>
        <v>0</v>
      </c>
      <c r="H13" s="645"/>
    </row>
    <row r="14" spans="1:8" ht="15.9" customHeight="1">
      <c r="A14" s="18"/>
      <c r="B14" s="2"/>
      <c r="C14" s="336"/>
      <c r="D14" s="2"/>
      <c r="E14" s="2"/>
      <c r="F14" s="50"/>
      <c r="G14" s="51">
        <f t="shared" si="0"/>
        <v>0</v>
      </c>
      <c r="H14" s="645"/>
    </row>
    <row r="15" spans="1:8" ht="15.9" customHeight="1">
      <c r="A15" s="18"/>
      <c r="B15" s="2"/>
      <c r="C15" s="336"/>
      <c r="D15" s="2"/>
      <c r="E15" s="2"/>
      <c r="F15" s="50"/>
      <c r="G15" s="51">
        <f t="shared" si="0"/>
        <v>0</v>
      </c>
      <c r="H15" s="645"/>
    </row>
    <row r="16" spans="1:8" ht="15.9" customHeight="1">
      <c r="A16" s="18"/>
      <c r="B16" s="2"/>
      <c r="C16" s="336"/>
      <c r="D16" s="2"/>
      <c r="E16" s="2"/>
      <c r="F16" s="50"/>
      <c r="G16" s="51">
        <f t="shared" si="0"/>
        <v>0</v>
      </c>
      <c r="H16" s="645"/>
    </row>
    <row r="17" spans="1:8" ht="15.9" customHeight="1">
      <c r="A17" s="18"/>
      <c r="B17" s="2"/>
      <c r="C17" s="336"/>
      <c r="D17" s="2"/>
      <c r="E17" s="2"/>
      <c r="F17" s="50"/>
      <c r="G17" s="51">
        <f t="shared" si="0"/>
        <v>0</v>
      </c>
      <c r="H17" s="645"/>
    </row>
    <row r="18" spans="1:8" ht="15.9" customHeight="1">
      <c r="A18" s="18"/>
      <c r="B18" s="2"/>
      <c r="C18" s="336"/>
      <c r="D18" s="2"/>
      <c r="E18" s="2"/>
      <c r="F18" s="50"/>
      <c r="G18" s="51">
        <f t="shared" si="0"/>
        <v>0</v>
      </c>
      <c r="H18" s="645"/>
    </row>
    <row r="19" spans="1:8" ht="15.9" customHeight="1">
      <c r="A19" s="18"/>
      <c r="B19" s="2"/>
      <c r="C19" s="336"/>
      <c r="D19" s="2"/>
      <c r="E19" s="2"/>
      <c r="F19" s="50"/>
      <c r="G19" s="51">
        <f t="shared" si="0"/>
        <v>0</v>
      </c>
      <c r="H19" s="645"/>
    </row>
    <row r="20" spans="1:8" ht="15.9" customHeight="1">
      <c r="A20" s="18"/>
      <c r="B20" s="2"/>
      <c r="C20" s="336"/>
      <c r="D20" s="2"/>
      <c r="E20" s="2"/>
      <c r="F20" s="50"/>
      <c r="G20" s="51">
        <f t="shared" si="0"/>
        <v>0</v>
      </c>
      <c r="H20" s="645"/>
    </row>
    <row r="21" spans="1:8" ht="15.9" customHeight="1">
      <c r="A21" s="18"/>
      <c r="B21" s="2"/>
      <c r="C21" s="336"/>
      <c r="D21" s="2"/>
      <c r="E21" s="2"/>
      <c r="F21" s="50"/>
      <c r="G21" s="51">
        <f t="shared" si="0"/>
        <v>0</v>
      </c>
      <c r="H21" s="645"/>
    </row>
    <row r="22" spans="1:8" ht="15.9" customHeight="1">
      <c r="A22" s="18"/>
      <c r="B22" s="2"/>
      <c r="C22" s="336"/>
      <c r="D22" s="2"/>
      <c r="E22" s="2"/>
      <c r="F22" s="50"/>
      <c r="G22" s="51">
        <f t="shared" si="0"/>
        <v>0</v>
      </c>
      <c r="H22" s="645"/>
    </row>
    <row r="23" spans="1:8" ht="15.9" customHeight="1" thickBot="1">
      <c r="A23" s="19"/>
      <c r="B23" s="3"/>
      <c r="C23" s="337"/>
      <c r="D23" s="3"/>
      <c r="E23" s="3"/>
      <c r="F23" s="52"/>
      <c r="G23" s="51">
        <f t="shared" si="0"/>
        <v>0</v>
      </c>
      <c r="H23" s="645"/>
    </row>
    <row r="24" spans="1:8" s="17" customFormat="1" ht="18" customHeight="1" thickBot="1">
      <c r="A24" s="30" t="s">
        <v>52</v>
      </c>
      <c r="B24" s="15">
        <f>SUM(B5:B23)</f>
        <v>3200</v>
      </c>
      <c r="C24" s="22"/>
      <c r="D24" s="15">
        <f>SUM(D5:D23)</f>
        <v>0</v>
      </c>
      <c r="E24" s="15">
        <f>SUM(E5:E23)</f>
        <v>4066</v>
      </c>
      <c r="F24" s="15">
        <f>SUM(F5:F23)</f>
        <v>3200</v>
      </c>
      <c r="G24" s="16">
        <f>SUM(G5:G23)</f>
        <v>3200</v>
      </c>
      <c r="H24" s="645"/>
    </row>
  </sheetData>
  <mergeCells count="3">
    <mergeCell ref="F2:G2"/>
    <mergeCell ref="A1:G1"/>
    <mergeCell ref="H1:H2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8" orientation="landscape" horizontalDpi="300" verticalDpi="300" r:id="rId1"/>
  <headerFooter alignWithMargins="0">
    <oddHeader>&amp;CNemesládony Község Önkormányzata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Layout" topLeftCell="A8" zoomScaleNormal="130" zoomScaleSheetLayoutView="100" workbookViewId="0">
      <selection activeCell="C36" sqref="C36"/>
    </sheetView>
  </sheetViews>
  <sheetFormatPr defaultColWidth="9.33203125" defaultRowHeight="13.2"/>
  <cols>
    <col min="1" max="1" width="28.4414062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>
      <c r="A1" s="658" t="s">
        <v>0</v>
      </c>
      <c r="B1" s="658"/>
      <c r="C1" s="658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9" t="s">
        <v>684</v>
      </c>
    </row>
    <row r="2" spans="1:14" ht="14.4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47" t="s">
        <v>49</v>
      </c>
      <c r="M2" s="647"/>
      <c r="N2" s="649"/>
    </row>
    <row r="3" spans="1:14" ht="13.8" thickBot="1">
      <c r="A3" s="665" t="s">
        <v>90</v>
      </c>
      <c r="B3" s="668" t="s">
        <v>178</v>
      </c>
      <c r="C3" s="668"/>
      <c r="D3" s="668"/>
      <c r="E3" s="668"/>
      <c r="F3" s="668"/>
      <c r="G3" s="668"/>
      <c r="H3" s="668"/>
      <c r="I3" s="668"/>
      <c r="J3" s="654" t="s">
        <v>180</v>
      </c>
      <c r="K3" s="654"/>
      <c r="L3" s="654"/>
      <c r="M3" s="654"/>
      <c r="N3" s="649"/>
    </row>
    <row r="4" spans="1:14" ht="15" customHeight="1" thickBot="1">
      <c r="A4" s="666"/>
      <c r="B4" s="659" t="s">
        <v>181</v>
      </c>
      <c r="C4" s="648" t="s">
        <v>182</v>
      </c>
      <c r="D4" s="663" t="s">
        <v>176</v>
      </c>
      <c r="E4" s="663"/>
      <c r="F4" s="663"/>
      <c r="G4" s="663"/>
      <c r="H4" s="663"/>
      <c r="I4" s="663"/>
      <c r="J4" s="655"/>
      <c r="K4" s="655"/>
      <c r="L4" s="655"/>
      <c r="M4" s="655"/>
      <c r="N4" s="649"/>
    </row>
    <row r="5" spans="1:14" ht="13.8" thickBot="1">
      <c r="A5" s="666"/>
      <c r="B5" s="659"/>
      <c r="C5" s="648"/>
      <c r="D5" s="54" t="s">
        <v>181</v>
      </c>
      <c r="E5" s="54" t="s">
        <v>182</v>
      </c>
      <c r="F5" s="54" t="s">
        <v>181</v>
      </c>
      <c r="G5" s="54" t="s">
        <v>182</v>
      </c>
      <c r="H5" s="54" t="s">
        <v>181</v>
      </c>
      <c r="I5" s="54" t="s">
        <v>182</v>
      </c>
      <c r="J5" s="655"/>
      <c r="K5" s="655"/>
      <c r="L5" s="655"/>
      <c r="M5" s="655"/>
      <c r="N5" s="649"/>
    </row>
    <row r="6" spans="1:14" ht="13.8" thickBot="1">
      <c r="A6" s="667"/>
      <c r="B6" s="648" t="s">
        <v>177</v>
      </c>
      <c r="C6" s="648"/>
      <c r="D6" s="648" t="s">
        <v>683</v>
      </c>
      <c r="E6" s="648"/>
      <c r="F6" s="648" t="s">
        <v>683</v>
      </c>
      <c r="G6" s="648"/>
      <c r="H6" s="659" t="s">
        <v>683</v>
      </c>
      <c r="I6" s="659"/>
      <c r="J6" s="53" t="str">
        <f>+D6</f>
        <v>előirányzat</v>
      </c>
      <c r="K6" s="54" t="str">
        <f>+F6</f>
        <v>előirányzat</v>
      </c>
      <c r="L6" s="53" t="s">
        <v>38</v>
      </c>
      <c r="M6" s="54" t="e">
        <f>+CONCATENATE("Teljesítés %-a ",LEFT(#REF!,4),". XII. 31-ig")</f>
        <v>#REF!</v>
      </c>
      <c r="N6" s="649"/>
    </row>
    <row r="7" spans="1:14" ht="13.8" thickBot="1">
      <c r="A7" s="55" t="s">
        <v>424</v>
      </c>
      <c r="B7" s="53" t="s">
        <v>425</v>
      </c>
      <c r="C7" s="53" t="s">
        <v>426</v>
      </c>
      <c r="D7" s="56" t="s">
        <v>427</v>
      </c>
      <c r="E7" s="54" t="s">
        <v>428</v>
      </c>
      <c r="F7" s="54" t="s">
        <v>505</v>
      </c>
      <c r="G7" s="54" t="s">
        <v>506</v>
      </c>
      <c r="H7" s="53" t="s">
        <v>507</v>
      </c>
      <c r="I7" s="56" t="s">
        <v>508</v>
      </c>
      <c r="J7" s="56" t="s">
        <v>516</v>
      </c>
      <c r="K7" s="56" t="s">
        <v>517</v>
      </c>
      <c r="L7" s="56" t="s">
        <v>518</v>
      </c>
      <c r="M7" s="57" t="s">
        <v>519</v>
      </c>
      <c r="N7" s="649"/>
    </row>
    <row r="8" spans="1:14">
      <c r="A8" s="58" t="s">
        <v>91</v>
      </c>
      <c r="B8" s="59"/>
      <c r="C8" s="79"/>
      <c r="D8" s="79"/>
      <c r="E8" s="90"/>
      <c r="F8" s="79"/>
      <c r="G8" s="79"/>
      <c r="H8" s="79"/>
      <c r="I8" s="79"/>
      <c r="J8" s="79"/>
      <c r="K8" s="79"/>
      <c r="L8" s="60">
        <f t="shared" ref="L8:L14" si="0">+J8+K8</f>
        <v>0</v>
      </c>
      <c r="M8" s="94" t="str">
        <f>IF((C8&lt;&gt;0),ROUND((L8/C8)*100,1),"")</f>
        <v/>
      </c>
      <c r="N8" s="649"/>
    </row>
    <row r="9" spans="1:14">
      <c r="A9" s="61" t="s">
        <v>103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4">
        <f t="shared" si="0"/>
        <v>0</v>
      </c>
      <c r="M9" s="95" t="str">
        <f t="shared" ref="M9:M14" si="1">IF((C9&lt;&gt;0),ROUND((L9/C9)*100,1),"")</f>
        <v/>
      </c>
      <c r="N9" s="649"/>
    </row>
    <row r="10" spans="1:14">
      <c r="A10" s="65" t="s">
        <v>92</v>
      </c>
      <c r="B10" s="66"/>
      <c r="C10" s="82"/>
      <c r="D10" s="82"/>
      <c r="E10" s="82"/>
      <c r="F10" s="82"/>
      <c r="G10" s="82"/>
      <c r="H10" s="82"/>
      <c r="I10" s="82"/>
      <c r="J10" s="82"/>
      <c r="K10" s="82"/>
      <c r="L10" s="64">
        <f t="shared" si="0"/>
        <v>0</v>
      </c>
      <c r="M10" s="95" t="str">
        <f t="shared" si="1"/>
        <v/>
      </c>
      <c r="N10" s="649"/>
    </row>
    <row r="11" spans="1:14">
      <c r="A11" s="65" t="s">
        <v>104</v>
      </c>
      <c r="B11" s="66"/>
      <c r="C11" s="82"/>
      <c r="D11" s="82"/>
      <c r="E11" s="82"/>
      <c r="F11" s="82"/>
      <c r="G11" s="82"/>
      <c r="H11" s="82"/>
      <c r="I11" s="82"/>
      <c r="J11" s="82"/>
      <c r="K11" s="82"/>
      <c r="L11" s="64">
        <f t="shared" si="0"/>
        <v>0</v>
      </c>
      <c r="M11" s="95" t="str">
        <f t="shared" si="1"/>
        <v/>
      </c>
      <c r="N11" s="649"/>
    </row>
    <row r="12" spans="1:14">
      <c r="A12" s="65" t="s">
        <v>93</v>
      </c>
      <c r="B12" s="66"/>
      <c r="C12" s="82"/>
      <c r="D12" s="82"/>
      <c r="E12" s="82"/>
      <c r="F12" s="82"/>
      <c r="G12" s="82"/>
      <c r="H12" s="82"/>
      <c r="I12" s="82"/>
      <c r="J12" s="82"/>
      <c r="K12" s="82"/>
      <c r="L12" s="64">
        <f t="shared" si="0"/>
        <v>0</v>
      </c>
      <c r="M12" s="95" t="str">
        <f t="shared" si="1"/>
        <v/>
      </c>
      <c r="N12" s="649"/>
    </row>
    <row r="13" spans="1:14">
      <c r="A13" s="65" t="s">
        <v>94</v>
      </c>
      <c r="B13" s="66"/>
      <c r="C13" s="82"/>
      <c r="D13" s="82"/>
      <c r="E13" s="82"/>
      <c r="F13" s="82"/>
      <c r="G13" s="82"/>
      <c r="H13" s="82"/>
      <c r="I13" s="82"/>
      <c r="J13" s="82"/>
      <c r="K13" s="82"/>
      <c r="L13" s="64">
        <f t="shared" si="0"/>
        <v>0</v>
      </c>
      <c r="M13" s="95" t="str">
        <f t="shared" si="1"/>
        <v/>
      </c>
      <c r="N13" s="649"/>
    </row>
    <row r="14" spans="1:14" ht="15" customHeight="1" thickBot="1">
      <c r="A14" s="67"/>
      <c r="B14" s="68"/>
      <c r="C14" s="86"/>
      <c r="D14" s="86"/>
      <c r="E14" s="86"/>
      <c r="F14" s="86"/>
      <c r="G14" s="86"/>
      <c r="H14" s="86"/>
      <c r="I14" s="86"/>
      <c r="J14" s="86"/>
      <c r="K14" s="86"/>
      <c r="L14" s="64">
        <f t="shared" si="0"/>
        <v>0</v>
      </c>
      <c r="M14" s="96" t="str">
        <f t="shared" si="1"/>
        <v/>
      </c>
      <c r="N14" s="649"/>
    </row>
    <row r="15" spans="1:14" ht="13.8" thickBot="1">
      <c r="A15" s="69" t="s">
        <v>96</v>
      </c>
      <c r="B15" s="70">
        <f>B8+SUM(B10:B14)</f>
        <v>0</v>
      </c>
      <c r="C15" s="70">
        <f t="shared" ref="C15:L15" si="2">C8+SUM(C10:C14)</f>
        <v>0</v>
      </c>
      <c r="D15" s="70">
        <f t="shared" si="2"/>
        <v>0</v>
      </c>
      <c r="E15" s="70">
        <f t="shared" si="2"/>
        <v>0</v>
      </c>
      <c r="F15" s="70">
        <f t="shared" si="2"/>
        <v>0</v>
      </c>
      <c r="G15" s="70">
        <f t="shared" si="2"/>
        <v>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  <c r="M15" s="71" t="str">
        <f>IF((C15&lt;&gt;0),ROUND((L15/C15)*100,1),"")</f>
        <v/>
      </c>
      <c r="N15" s="649"/>
    </row>
    <row r="16" spans="1:14">
      <c r="A16" s="72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649"/>
    </row>
    <row r="17" spans="1:14" ht="13.8" thickBot="1">
      <c r="A17" s="75" t="s">
        <v>95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649"/>
    </row>
    <row r="18" spans="1:14">
      <c r="A18" s="78" t="s">
        <v>99</v>
      </c>
      <c r="B18" s="59"/>
      <c r="C18" s="79"/>
      <c r="D18" s="79"/>
      <c r="E18" s="90"/>
      <c r="F18" s="79"/>
      <c r="G18" s="79"/>
      <c r="H18" s="79"/>
      <c r="I18" s="79"/>
      <c r="J18" s="79"/>
      <c r="K18" s="79"/>
      <c r="L18" s="80">
        <f t="shared" ref="L18:L23" si="3">+J18+K18</f>
        <v>0</v>
      </c>
      <c r="M18" s="94" t="str">
        <f t="shared" ref="M18:M24" si="4">IF((C18&lt;&gt;0),ROUND((L18/C18)*100,1),"")</f>
        <v/>
      </c>
      <c r="N18" s="649"/>
    </row>
    <row r="19" spans="1:14">
      <c r="A19" s="81" t="s">
        <v>100</v>
      </c>
      <c r="B19" s="62"/>
      <c r="C19" s="82"/>
      <c r="D19" s="82"/>
      <c r="E19" s="82"/>
      <c r="F19" s="82"/>
      <c r="G19" s="82"/>
      <c r="H19" s="82"/>
      <c r="I19" s="82"/>
      <c r="J19" s="82"/>
      <c r="K19" s="82"/>
      <c r="L19" s="83">
        <f t="shared" si="3"/>
        <v>0</v>
      </c>
      <c r="M19" s="95" t="str">
        <f t="shared" si="4"/>
        <v/>
      </c>
      <c r="N19" s="649"/>
    </row>
    <row r="20" spans="1:14">
      <c r="A20" s="81" t="s">
        <v>101</v>
      </c>
      <c r="B20" s="66"/>
      <c r="C20" s="82"/>
      <c r="D20" s="82"/>
      <c r="E20" s="82"/>
      <c r="F20" s="82"/>
      <c r="G20" s="82"/>
      <c r="H20" s="82"/>
      <c r="I20" s="82"/>
      <c r="J20" s="82"/>
      <c r="K20" s="82"/>
      <c r="L20" s="83">
        <f t="shared" si="3"/>
        <v>0</v>
      </c>
      <c r="M20" s="95" t="str">
        <f t="shared" si="4"/>
        <v/>
      </c>
      <c r="N20" s="649"/>
    </row>
    <row r="21" spans="1:14">
      <c r="A21" s="81" t="s">
        <v>102</v>
      </c>
      <c r="B21" s="66"/>
      <c r="C21" s="82"/>
      <c r="D21" s="82"/>
      <c r="E21" s="82"/>
      <c r="F21" s="82"/>
      <c r="G21" s="82"/>
      <c r="H21" s="82"/>
      <c r="I21" s="82"/>
      <c r="J21" s="82"/>
      <c r="K21" s="82"/>
      <c r="L21" s="83">
        <f t="shared" si="3"/>
        <v>0</v>
      </c>
      <c r="M21" s="95" t="str">
        <f t="shared" si="4"/>
        <v/>
      </c>
      <c r="N21" s="649"/>
    </row>
    <row r="22" spans="1:14">
      <c r="A22" s="84"/>
      <c r="B22" s="66"/>
      <c r="C22" s="82"/>
      <c r="D22" s="82"/>
      <c r="E22" s="82"/>
      <c r="F22" s="82"/>
      <c r="G22" s="82"/>
      <c r="H22" s="82"/>
      <c r="I22" s="82"/>
      <c r="J22" s="82"/>
      <c r="K22" s="82"/>
      <c r="L22" s="83">
        <f t="shared" si="3"/>
        <v>0</v>
      </c>
      <c r="M22" s="95" t="str">
        <f t="shared" si="4"/>
        <v/>
      </c>
      <c r="N22" s="649"/>
    </row>
    <row r="23" spans="1:14" ht="13.8" thickBot="1">
      <c r="A23" s="85"/>
      <c r="B23" s="68"/>
      <c r="C23" s="86"/>
      <c r="D23" s="86"/>
      <c r="E23" s="86"/>
      <c r="F23" s="86"/>
      <c r="G23" s="86"/>
      <c r="H23" s="86"/>
      <c r="I23" s="86"/>
      <c r="J23" s="86"/>
      <c r="K23" s="86"/>
      <c r="L23" s="83">
        <f t="shared" si="3"/>
        <v>0</v>
      </c>
      <c r="M23" s="96" t="str">
        <f t="shared" si="4"/>
        <v/>
      </c>
      <c r="N23" s="649"/>
    </row>
    <row r="24" spans="1:14" ht="13.8" thickBot="1">
      <c r="A24" s="87" t="s">
        <v>80</v>
      </c>
      <c r="B24" s="70">
        <f t="shared" ref="B24:L24" si="5">SUM(B18:B23)</f>
        <v>0</v>
      </c>
      <c r="C24" s="70">
        <f t="shared" si="5"/>
        <v>0</v>
      </c>
      <c r="D24" s="70">
        <f t="shared" si="5"/>
        <v>0</v>
      </c>
      <c r="E24" s="70">
        <f t="shared" si="5"/>
        <v>0</v>
      </c>
      <c r="F24" s="70">
        <f t="shared" si="5"/>
        <v>0</v>
      </c>
      <c r="G24" s="70">
        <f t="shared" si="5"/>
        <v>0</v>
      </c>
      <c r="H24" s="70">
        <f t="shared" si="5"/>
        <v>0</v>
      </c>
      <c r="I24" s="70">
        <f t="shared" si="5"/>
        <v>0</v>
      </c>
      <c r="J24" s="70">
        <f t="shared" si="5"/>
        <v>0</v>
      </c>
      <c r="K24" s="70">
        <f t="shared" si="5"/>
        <v>0</v>
      </c>
      <c r="L24" s="70">
        <f t="shared" si="5"/>
        <v>0</v>
      </c>
      <c r="M24" s="71" t="str">
        <f t="shared" si="4"/>
        <v/>
      </c>
      <c r="N24" s="649"/>
    </row>
    <row r="25" spans="1:14">
      <c r="A25" s="660" t="s">
        <v>175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49"/>
    </row>
    <row r="26" spans="1:14" ht="5.2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49"/>
    </row>
    <row r="27" spans="1:14" ht="15.6">
      <c r="A27" s="664" t="s">
        <v>685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49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647" t="s">
        <v>49</v>
      </c>
      <c r="M28" s="647"/>
      <c r="N28" s="649"/>
    </row>
    <row r="29" spans="1:14" ht="13.8" thickBot="1">
      <c r="A29" s="656" t="s">
        <v>97</v>
      </c>
      <c r="B29" s="657"/>
      <c r="C29" s="657"/>
      <c r="D29" s="657"/>
      <c r="E29" s="657"/>
      <c r="F29" s="657"/>
      <c r="G29" s="657"/>
      <c r="H29" s="657"/>
      <c r="I29" s="657"/>
      <c r="J29" s="657"/>
      <c r="K29" s="89" t="s">
        <v>620</v>
      </c>
      <c r="L29" s="89" t="s">
        <v>619</v>
      </c>
      <c r="M29" s="89" t="s">
        <v>180</v>
      </c>
      <c r="N29" s="649"/>
    </row>
    <row r="30" spans="1:14">
      <c r="A30" s="650"/>
      <c r="B30" s="651"/>
      <c r="C30" s="651"/>
      <c r="D30" s="651"/>
      <c r="E30" s="651"/>
      <c r="F30" s="651"/>
      <c r="G30" s="651"/>
      <c r="H30" s="651"/>
      <c r="I30" s="651"/>
      <c r="J30" s="651"/>
      <c r="K30" s="90"/>
      <c r="L30" s="91"/>
      <c r="M30" s="91"/>
      <c r="N30" s="649"/>
    </row>
    <row r="31" spans="1:14" ht="13.8" thickBot="1">
      <c r="A31" s="652"/>
      <c r="B31" s="653"/>
      <c r="C31" s="653"/>
      <c r="D31" s="653"/>
      <c r="E31" s="653"/>
      <c r="F31" s="653"/>
      <c r="G31" s="653"/>
      <c r="H31" s="653"/>
      <c r="I31" s="653"/>
      <c r="J31" s="653"/>
      <c r="K31" s="92"/>
      <c r="L31" s="86"/>
      <c r="M31" s="86"/>
      <c r="N31" s="649"/>
    </row>
    <row r="32" spans="1:14" ht="13.8" thickBot="1">
      <c r="A32" s="661" t="s">
        <v>39</v>
      </c>
      <c r="B32" s="662"/>
      <c r="C32" s="662"/>
      <c r="D32" s="662"/>
      <c r="E32" s="662"/>
      <c r="F32" s="662"/>
      <c r="G32" s="662"/>
      <c r="H32" s="662"/>
      <c r="I32" s="662"/>
      <c r="J32" s="662"/>
      <c r="K32" s="93">
        <f>SUM(K30:K31)</f>
        <v>0</v>
      </c>
      <c r="L32" s="93">
        <f>SUM(L30:L31)</f>
        <v>0</v>
      </c>
      <c r="M32" s="93">
        <f>SUM(M30:M31)</f>
        <v>0</v>
      </c>
      <c r="N32" s="649"/>
    </row>
    <row r="33" spans="1:14">
      <c r="N33" s="649"/>
    </row>
    <row r="48" spans="1:14">
      <c r="A48" s="9"/>
    </row>
  </sheetData>
  <mergeCells count="21">
    <mergeCell ref="A27:M27"/>
    <mergeCell ref="A3:A6"/>
    <mergeCell ref="B6:C6"/>
    <mergeCell ref="B3:I3"/>
    <mergeCell ref="B4:B5"/>
    <mergeCell ref="D1:M1"/>
    <mergeCell ref="L28:M28"/>
    <mergeCell ref="C4:C5"/>
    <mergeCell ref="N1:N33"/>
    <mergeCell ref="A30:J30"/>
    <mergeCell ref="A31:J31"/>
    <mergeCell ref="J3:M5"/>
    <mergeCell ref="A29:J29"/>
    <mergeCell ref="A1:C1"/>
    <mergeCell ref="H6:I6"/>
    <mergeCell ref="A25:M25"/>
    <mergeCell ref="D6:E6"/>
    <mergeCell ref="F6:G6"/>
    <mergeCell ref="L2:M2"/>
    <mergeCell ref="A32:J32"/>
    <mergeCell ref="D4:I4"/>
  </mergeCells>
  <phoneticPr fontId="26" type="noConversion"/>
  <printOptions horizontalCentered="1"/>
  <pageMargins left="0.78740157480314965" right="0.78740157480314965" top="1.39" bottom="0.78" header="0.78740157480314965" footer="0.78740157480314965"/>
  <pageSetup paperSize="9" scale="94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49"/>
  <sheetViews>
    <sheetView view="pageBreakPreview" topLeftCell="B1" zoomScaleNormal="100" zoomScaleSheetLayoutView="100" workbookViewId="0">
      <selection activeCell="B9" sqref="B9"/>
    </sheetView>
  </sheetViews>
  <sheetFormatPr defaultColWidth="9.33203125" defaultRowHeight="13.2"/>
  <cols>
    <col min="1" max="1" width="14.77734375" style="529" customWidth="1"/>
    <col min="2" max="2" width="65.33203125" style="530" customWidth="1"/>
    <col min="3" max="5" width="17" style="531" customWidth="1"/>
    <col min="6" max="16384" width="9.33203125" style="33"/>
  </cols>
  <sheetData>
    <row r="1" spans="1:5" s="505" customFormat="1" ht="16.5" customHeight="1" thickBot="1">
      <c r="A1" s="504"/>
      <c r="B1" s="506"/>
      <c r="C1" s="551"/>
      <c r="D1" s="516"/>
      <c r="E1" s="551" t="s">
        <v>686</v>
      </c>
    </row>
    <row r="2" spans="1:5" s="552" customFormat="1" ht="15.75" customHeight="1">
      <c r="A2" s="532" t="s">
        <v>50</v>
      </c>
      <c r="B2" s="672" t="s">
        <v>148</v>
      </c>
      <c r="C2" s="673"/>
      <c r="D2" s="674"/>
      <c r="E2" s="525" t="s">
        <v>40</v>
      </c>
    </row>
    <row r="3" spans="1:5" s="552" customFormat="1" ht="23.4" thickBot="1">
      <c r="A3" s="550" t="s">
        <v>521</v>
      </c>
      <c r="B3" s="675" t="s">
        <v>520</v>
      </c>
      <c r="C3" s="676"/>
      <c r="D3" s="677"/>
      <c r="E3" s="500" t="s">
        <v>40</v>
      </c>
    </row>
    <row r="4" spans="1:5" s="553" customFormat="1" ht="15.9" customHeight="1" thickBot="1">
      <c r="A4" s="507"/>
      <c r="B4" s="507"/>
      <c r="C4" s="508"/>
      <c r="D4" s="508"/>
      <c r="E4" s="508" t="s">
        <v>41</v>
      </c>
    </row>
    <row r="5" spans="1:5" ht="23.4" thickBot="1">
      <c r="A5" s="350" t="s">
        <v>142</v>
      </c>
      <c r="B5" s="351" t="s">
        <v>42</v>
      </c>
      <c r="C5" s="97" t="s">
        <v>174</v>
      </c>
      <c r="D5" s="97" t="s">
        <v>179</v>
      </c>
      <c r="E5" s="509" t="s">
        <v>180</v>
      </c>
    </row>
    <row r="6" spans="1:5" s="554" customFormat="1" ht="12.9" customHeight="1" thickBot="1">
      <c r="A6" s="502" t="s">
        <v>424</v>
      </c>
      <c r="B6" s="503" t="s">
        <v>425</v>
      </c>
      <c r="C6" s="503" t="s">
        <v>426</v>
      </c>
      <c r="D6" s="109" t="s">
        <v>427</v>
      </c>
      <c r="E6" s="107" t="s">
        <v>428</v>
      </c>
    </row>
    <row r="7" spans="1:5" s="554" customFormat="1" ht="15.9" customHeight="1" thickBot="1">
      <c r="A7" s="669" t="s">
        <v>43</v>
      </c>
      <c r="B7" s="670"/>
      <c r="C7" s="670"/>
      <c r="D7" s="670"/>
      <c r="E7" s="671"/>
    </row>
    <row r="8" spans="1:5" s="554" customFormat="1" ht="12" customHeight="1" thickBot="1">
      <c r="A8" s="382" t="s">
        <v>6</v>
      </c>
      <c r="B8" s="378" t="s">
        <v>308</v>
      </c>
      <c r="C8" s="409">
        <f>SUM(C9:C14)</f>
        <v>7180</v>
      </c>
      <c r="D8" s="409">
        <f>SUM(D9:D14)</f>
        <v>7390</v>
      </c>
      <c r="E8" s="392">
        <f>SUM(E9:E14)</f>
        <v>7390</v>
      </c>
    </row>
    <row r="9" spans="1:5" s="528" customFormat="1" ht="12" customHeight="1">
      <c r="A9" s="538" t="s">
        <v>69</v>
      </c>
      <c r="B9" s="420" t="s">
        <v>309</v>
      </c>
      <c r="C9" s="411">
        <v>6417</v>
      </c>
      <c r="D9" s="411">
        <v>6417</v>
      </c>
      <c r="E9" s="394">
        <v>6417</v>
      </c>
    </row>
    <row r="10" spans="1:5" s="555" customFormat="1" ht="12" customHeight="1">
      <c r="A10" s="539" t="s">
        <v>70</v>
      </c>
      <c r="B10" s="421" t="s">
        <v>310</v>
      </c>
      <c r="C10" s="410"/>
      <c r="D10" s="410"/>
      <c r="E10" s="393"/>
    </row>
    <row r="11" spans="1:5" s="555" customFormat="1" ht="12" customHeight="1">
      <c r="A11" s="539" t="s">
        <v>71</v>
      </c>
      <c r="B11" s="421" t="s">
        <v>311</v>
      </c>
      <c r="C11" s="410">
        <v>600</v>
      </c>
      <c r="D11" s="410">
        <v>810</v>
      </c>
      <c r="E11" s="393">
        <v>810</v>
      </c>
    </row>
    <row r="12" spans="1:5" s="555" customFormat="1" ht="12" customHeight="1">
      <c r="A12" s="539" t="s">
        <v>72</v>
      </c>
      <c r="B12" s="421" t="s">
        <v>312</v>
      </c>
      <c r="C12" s="410">
        <v>163</v>
      </c>
      <c r="D12" s="410">
        <v>163</v>
      </c>
      <c r="E12" s="393">
        <v>163</v>
      </c>
    </row>
    <row r="13" spans="1:5" s="555" customFormat="1" ht="12" customHeight="1">
      <c r="A13" s="539" t="s">
        <v>105</v>
      </c>
      <c r="B13" s="421" t="s">
        <v>313</v>
      </c>
      <c r="C13" s="410"/>
      <c r="D13" s="410"/>
      <c r="E13" s="393"/>
    </row>
    <row r="14" spans="1:5" s="528" customFormat="1" ht="12" customHeight="1" thickBot="1">
      <c r="A14" s="540" t="s">
        <v>73</v>
      </c>
      <c r="B14" s="401" t="s">
        <v>314</v>
      </c>
      <c r="C14" s="412"/>
      <c r="D14" s="412"/>
      <c r="E14" s="395"/>
    </row>
    <row r="15" spans="1:5" s="528" customFormat="1" ht="12" customHeight="1" thickBot="1">
      <c r="A15" s="382" t="s">
        <v>7</v>
      </c>
      <c r="B15" s="399" t="s">
        <v>315</v>
      </c>
      <c r="C15" s="409">
        <f>SUM(C16:C20)</f>
        <v>0</v>
      </c>
      <c r="D15" s="409">
        <f>SUM(D16:D20)</f>
        <v>1669</v>
      </c>
      <c r="E15" s="392">
        <f>SUM(E16:E20)</f>
        <v>1669</v>
      </c>
    </row>
    <row r="16" spans="1:5" s="528" customFormat="1" ht="12" customHeight="1">
      <c r="A16" s="538" t="s">
        <v>75</v>
      </c>
      <c r="B16" s="420" t="s">
        <v>316</v>
      </c>
      <c r="C16" s="411"/>
      <c r="D16" s="411"/>
      <c r="E16" s="394"/>
    </row>
    <row r="17" spans="1:5" s="528" customFormat="1" ht="12" customHeight="1">
      <c r="A17" s="539" t="s">
        <v>76</v>
      </c>
      <c r="B17" s="421" t="s">
        <v>317</v>
      </c>
      <c r="C17" s="410"/>
      <c r="D17" s="410"/>
      <c r="E17" s="393"/>
    </row>
    <row r="18" spans="1:5" s="528" customFormat="1" ht="12" customHeight="1">
      <c r="A18" s="539" t="s">
        <v>77</v>
      </c>
      <c r="B18" s="421" t="s">
        <v>318</v>
      </c>
      <c r="C18" s="410"/>
      <c r="D18" s="410"/>
      <c r="E18" s="393"/>
    </row>
    <row r="19" spans="1:5" s="528" customFormat="1" ht="12" customHeight="1">
      <c r="A19" s="539" t="s">
        <v>78</v>
      </c>
      <c r="B19" s="421" t="s">
        <v>319</v>
      </c>
      <c r="C19" s="410"/>
      <c r="D19" s="410"/>
      <c r="E19" s="393"/>
    </row>
    <row r="20" spans="1:5" s="528" customFormat="1" ht="12" customHeight="1">
      <c r="A20" s="539" t="s">
        <v>79</v>
      </c>
      <c r="B20" s="421" t="s">
        <v>320</v>
      </c>
      <c r="C20" s="410"/>
      <c r="D20" s="410">
        <v>1669</v>
      </c>
      <c r="E20" s="393">
        <v>1669</v>
      </c>
    </row>
    <row r="21" spans="1:5" s="555" customFormat="1" ht="12" customHeight="1" thickBot="1">
      <c r="A21" s="540" t="s">
        <v>86</v>
      </c>
      <c r="B21" s="401" t="s">
        <v>321</v>
      </c>
      <c r="C21" s="412"/>
      <c r="D21" s="412"/>
      <c r="E21" s="395"/>
    </row>
    <row r="22" spans="1:5" s="555" customFormat="1" ht="12" customHeight="1" thickBot="1">
      <c r="A22" s="382" t="s">
        <v>8</v>
      </c>
      <c r="B22" s="378" t="s">
        <v>322</v>
      </c>
      <c r="C22" s="409">
        <f>SUM(C23:C27)</f>
        <v>9000</v>
      </c>
      <c r="D22" s="409">
        <f>SUM(D23:D27)</f>
        <v>11950</v>
      </c>
      <c r="E22" s="392">
        <f>SUM(E23:E27)</f>
        <v>11892</v>
      </c>
    </row>
    <row r="23" spans="1:5" s="555" customFormat="1" ht="12" customHeight="1">
      <c r="A23" s="538" t="s">
        <v>58</v>
      </c>
      <c r="B23" s="420" t="s">
        <v>323</v>
      </c>
      <c r="C23" s="411"/>
      <c r="D23" s="411">
        <v>2950</v>
      </c>
      <c r="E23" s="394">
        <v>2950</v>
      </c>
    </row>
    <row r="24" spans="1:5" s="528" customFormat="1" ht="12" customHeight="1">
      <c r="A24" s="539" t="s">
        <v>59</v>
      </c>
      <c r="B24" s="421" t="s">
        <v>324</v>
      </c>
      <c r="C24" s="410"/>
      <c r="D24" s="410"/>
      <c r="E24" s="393"/>
    </row>
    <row r="25" spans="1:5" s="555" customFormat="1" ht="12" customHeight="1">
      <c r="A25" s="539" t="s">
        <v>60</v>
      </c>
      <c r="B25" s="421" t="s">
        <v>325</v>
      </c>
      <c r="C25" s="410"/>
      <c r="D25" s="410"/>
      <c r="E25" s="393"/>
    </row>
    <row r="26" spans="1:5" s="555" customFormat="1" ht="12" customHeight="1">
      <c r="A26" s="539" t="s">
        <v>61</v>
      </c>
      <c r="B26" s="421" t="s">
        <v>326</v>
      </c>
      <c r="C26" s="410"/>
      <c r="D26" s="410"/>
      <c r="E26" s="393"/>
    </row>
    <row r="27" spans="1:5" s="555" customFormat="1" ht="12" customHeight="1">
      <c r="A27" s="539" t="s">
        <v>117</v>
      </c>
      <c r="B27" s="421" t="s">
        <v>327</v>
      </c>
      <c r="C27" s="410">
        <v>9000</v>
      </c>
      <c r="D27" s="410">
        <v>9000</v>
      </c>
      <c r="E27" s="393">
        <v>8942</v>
      </c>
    </row>
    <row r="28" spans="1:5" s="555" customFormat="1" ht="12" customHeight="1" thickBot="1">
      <c r="A28" s="540" t="s">
        <v>118</v>
      </c>
      <c r="B28" s="422" t="s">
        <v>328</v>
      </c>
      <c r="C28" s="412"/>
      <c r="D28" s="412"/>
      <c r="E28" s="395"/>
    </row>
    <row r="29" spans="1:5" s="555" customFormat="1" ht="12" customHeight="1" thickBot="1">
      <c r="A29" s="382" t="s">
        <v>119</v>
      </c>
      <c r="B29" s="378" t="s">
        <v>329</v>
      </c>
      <c r="C29" s="415">
        <f>+C30+C33+C34+C35</f>
        <v>1120</v>
      </c>
      <c r="D29" s="415">
        <f>+D30+D33+D34+D35</f>
        <v>1228</v>
      </c>
      <c r="E29" s="428">
        <f>+E30+E33+E34+E35</f>
        <v>1015</v>
      </c>
    </row>
    <row r="30" spans="1:5" s="555" customFormat="1" ht="12" customHeight="1">
      <c r="A30" s="538" t="s">
        <v>330</v>
      </c>
      <c r="B30" s="420" t="s">
        <v>331</v>
      </c>
      <c r="C30" s="430">
        <f>+C31+C32</f>
        <v>855</v>
      </c>
      <c r="D30" s="430">
        <f>+D31+D32</f>
        <v>881</v>
      </c>
      <c r="E30" s="429">
        <f>+E31+E32</f>
        <v>749</v>
      </c>
    </row>
    <row r="31" spans="1:5" s="555" customFormat="1" ht="12" customHeight="1">
      <c r="A31" s="539" t="s">
        <v>332</v>
      </c>
      <c r="B31" s="421" t="s">
        <v>333</v>
      </c>
      <c r="C31" s="410">
        <v>855</v>
      </c>
      <c r="D31" s="410">
        <v>881</v>
      </c>
      <c r="E31" s="393">
        <v>749</v>
      </c>
    </row>
    <row r="32" spans="1:5" s="555" customFormat="1" ht="12" customHeight="1">
      <c r="A32" s="539" t="s">
        <v>334</v>
      </c>
      <c r="B32" s="421" t="s">
        <v>335</v>
      </c>
      <c r="C32" s="410"/>
      <c r="D32" s="410"/>
      <c r="E32" s="393"/>
    </row>
    <row r="33" spans="1:5" s="555" customFormat="1" ht="12" customHeight="1">
      <c r="A33" s="539" t="s">
        <v>336</v>
      </c>
      <c r="B33" s="421" t="s">
        <v>337</v>
      </c>
      <c r="C33" s="410">
        <v>265</v>
      </c>
      <c r="D33" s="410">
        <v>329</v>
      </c>
      <c r="E33" s="393">
        <v>254</v>
      </c>
    </row>
    <row r="34" spans="1:5" s="555" customFormat="1" ht="12" customHeight="1">
      <c r="A34" s="539" t="s">
        <v>338</v>
      </c>
      <c r="B34" s="421" t="s">
        <v>339</v>
      </c>
      <c r="C34" s="410"/>
      <c r="D34" s="410"/>
      <c r="E34" s="393"/>
    </row>
    <row r="35" spans="1:5" s="555" customFormat="1" ht="12" customHeight="1" thickBot="1">
      <c r="A35" s="540" t="s">
        <v>340</v>
      </c>
      <c r="B35" s="422" t="s">
        <v>341</v>
      </c>
      <c r="C35" s="412"/>
      <c r="D35" s="412">
        <v>18</v>
      </c>
      <c r="E35" s="395">
        <v>12</v>
      </c>
    </row>
    <row r="36" spans="1:5" s="555" customFormat="1" ht="12" customHeight="1" thickBot="1">
      <c r="A36" s="382" t="s">
        <v>10</v>
      </c>
      <c r="B36" s="378" t="s">
        <v>342</v>
      </c>
      <c r="C36" s="409">
        <f>SUM(C37:C46)</f>
        <v>1350</v>
      </c>
      <c r="D36" s="409">
        <f>SUM(D37:D46)</f>
        <v>1369</v>
      </c>
      <c r="E36" s="392">
        <f>SUM(E37:E46)</f>
        <v>1351</v>
      </c>
    </row>
    <row r="37" spans="1:5" s="555" customFormat="1" ht="12" customHeight="1">
      <c r="A37" s="538" t="s">
        <v>62</v>
      </c>
      <c r="B37" s="420" t="s">
        <v>343</v>
      </c>
      <c r="C37" s="411"/>
      <c r="D37" s="411"/>
      <c r="E37" s="394"/>
    </row>
    <row r="38" spans="1:5" s="555" customFormat="1" ht="12" customHeight="1">
      <c r="A38" s="539" t="s">
        <v>63</v>
      </c>
      <c r="B38" s="421" t="s">
        <v>344</v>
      </c>
      <c r="C38" s="410"/>
      <c r="D38" s="410"/>
      <c r="E38" s="393"/>
    </row>
    <row r="39" spans="1:5" s="555" customFormat="1" ht="12" customHeight="1">
      <c r="A39" s="539" t="s">
        <v>64</v>
      </c>
      <c r="B39" s="421" t="s">
        <v>345</v>
      </c>
      <c r="C39" s="410"/>
      <c r="D39" s="410"/>
      <c r="E39" s="393"/>
    </row>
    <row r="40" spans="1:5" s="555" customFormat="1" ht="12" customHeight="1">
      <c r="A40" s="539" t="s">
        <v>121</v>
      </c>
      <c r="B40" s="421" t="s">
        <v>346</v>
      </c>
      <c r="C40" s="410">
        <v>1100</v>
      </c>
      <c r="D40" s="410">
        <v>1112</v>
      </c>
      <c r="E40" s="393">
        <v>1112</v>
      </c>
    </row>
    <row r="41" spans="1:5" s="555" customFormat="1" ht="12" customHeight="1">
      <c r="A41" s="539" t="s">
        <v>122</v>
      </c>
      <c r="B41" s="421" t="s">
        <v>347</v>
      </c>
      <c r="C41" s="410"/>
      <c r="D41" s="410"/>
      <c r="E41" s="393"/>
    </row>
    <row r="42" spans="1:5" s="555" customFormat="1" ht="12" customHeight="1">
      <c r="A42" s="539" t="s">
        <v>123</v>
      </c>
      <c r="B42" s="421" t="s">
        <v>348</v>
      </c>
      <c r="C42" s="410"/>
      <c r="D42" s="410"/>
      <c r="E42" s="393"/>
    </row>
    <row r="43" spans="1:5" s="555" customFormat="1" ht="12" customHeight="1">
      <c r="A43" s="539" t="s">
        <v>124</v>
      </c>
      <c r="B43" s="421" t="s">
        <v>349</v>
      </c>
      <c r="C43" s="410"/>
      <c r="D43" s="410"/>
      <c r="E43" s="393"/>
    </row>
    <row r="44" spans="1:5" s="555" customFormat="1" ht="12" customHeight="1">
      <c r="A44" s="539" t="s">
        <v>125</v>
      </c>
      <c r="B44" s="421" t="s">
        <v>350</v>
      </c>
      <c r="C44" s="410">
        <v>200</v>
      </c>
      <c r="D44" s="410">
        <v>200</v>
      </c>
      <c r="E44" s="393">
        <v>182</v>
      </c>
    </row>
    <row r="45" spans="1:5" s="555" customFormat="1" ht="12" customHeight="1">
      <c r="A45" s="539" t="s">
        <v>351</v>
      </c>
      <c r="B45" s="421" t="s">
        <v>352</v>
      </c>
      <c r="C45" s="413"/>
      <c r="D45" s="413"/>
      <c r="E45" s="396"/>
    </row>
    <row r="46" spans="1:5" s="528" customFormat="1" ht="12" customHeight="1" thickBot="1">
      <c r="A46" s="540" t="s">
        <v>353</v>
      </c>
      <c r="B46" s="422" t="s">
        <v>354</v>
      </c>
      <c r="C46" s="414">
        <v>50</v>
      </c>
      <c r="D46" s="414">
        <v>57</v>
      </c>
      <c r="E46" s="397">
        <v>57</v>
      </c>
    </row>
    <row r="47" spans="1:5" s="555" customFormat="1" ht="12" customHeight="1" thickBot="1">
      <c r="A47" s="382" t="s">
        <v>11</v>
      </c>
      <c r="B47" s="378" t="s">
        <v>355</v>
      </c>
      <c r="C47" s="409">
        <f>SUM(C48:C52)</f>
        <v>0</v>
      </c>
      <c r="D47" s="409">
        <f>SUM(D48:D52)</f>
        <v>0</v>
      </c>
      <c r="E47" s="392">
        <f>SUM(E48:E52)</f>
        <v>0</v>
      </c>
    </row>
    <row r="48" spans="1:5" s="555" customFormat="1" ht="12" customHeight="1">
      <c r="A48" s="538" t="s">
        <v>65</v>
      </c>
      <c r="B48" s="420" t="s">
        <v>356</v>
      </c>
      <c r="C48" s="432"/>
      <c r="D48" s="432"/>
      <c r="E48" s="398"/>
    </row>
    <row r="49" spans="1:5" s="555" customFormat="1" ht="12" customHeight="1">
      <c r="A49" s="539" t="s">
        <v>66</v>
      </c>
      <c r="B49" s="421" t="s">
        <v>357</v>
      </c>
      <c r="C49" s="413"/>
      <c r="D49" s="413"/>
      <c r="E49" s="396"/>
    </row>
    <row r="50" spans="1:5" s="555" customFormat="1" ht="12" customHeight="1">
      <c r="A50" s="539" t="s">
        <v>358</v>
      </c>
      <c r="B50" s="421" t="s">
        <v>359</v>
      </c>
      <c r="C50" s="413"/>
      <c r="D50" s="413"/>
      <c r="E50" s="396"/>
    </row>
    <row r="51" spans="1:5" s="555" customFormat="1" ht="12" customHeight="1">
      <c r="A51" s="539" t="s">
        <v>360</v>
      </c>
      <c r="B51" s="421" t="s">
        <v>361</v>
      </c>
      <c r="C51" s="413"/>
      <c r="D51" s="413"/>
      <c r="E51" s="396"/>
    </row>
    <row r="52" spans="1:5" s="555" customFormat="1" ht="12" customHeight="1" thickBot="1">
      <c r="A52" s="540" t="s">
        <v>362</v>
      </c>
      <c r="B52" s="422" t="s">
        <v>363</v>
      </c>
      <c r="C52" s="414"/>
      <c r="D52" s="414"/>
      <c r="E52" s="397"/>
    </row>
    <row r="53" spans="1:5" s="555" customFormat="1" ht="12" customHeight="1" thickBot="1">
      <c r="A53" s="382" t="s">
        <v>126</v>
      </c>
      <c r="B53" s="378" t="s">
        <v>364</v>
      </c>
      <c r="C53" s="409">
        <f>SUM(C54:C56)</f>
        <v>0</v>
      </c>
      <c r="D53" s="409">
        <f>SUM(D54:D56)</f>
        <v>0</v>
      </c>
      <c r="E53" s="392">
        <f>SUM(E54:E56)</f>
        <v>0</v>
      </c>
    </row>
    <row r="54" spans="1:5" s="528" customFormat="1" ht="12" customHeight="1">
      <c r="A54" s="538" t="s">
        <v>67</v>
      </c>
      <c r="B54" s="420" t="s">
        <v>365</v>
      </c>
      <c r="C54" s="411"/>
      <c r="D54" s="411"/>
      <c r="E54" s="394"/>
    </row>
    <row r="55" spans="1:5" s="528" customFormat="1" ht="12" customHeight="1">
      <c r="A55" s="539" t="s">
        <v>68</v>
      </c>
      <c r="B55" s="421" t="s">
        <v>366</v>
      </c>
      <c r="C55" s="410"/>
      <c r="D55" s="410"/>
      <c r="E55" s="393"/>
    </row>
    <row r="56" spans="1:5" s="528" customFormat="1" ht="12" customHeight="1">
      <c r="A56" s="539" t="s">
        <v>367</v>
      </c>
      <c r="B56" s="421" t="s">
        <v>368</v>
      </c>
      <c r="C56" s="410"/>
      <c r="D56" s="410"/>
      <c r="E56" s="393"/>
    </row>
    <row r="57" spans="1:5" s="528" customFormat="1" ht="12" customHeight="1" thickBot="1">
      <c r="A57" s="540" t="s">
        <v>369</v>
      </c>
      <c r="B57" s="422" t="s">
        <v>370</v>
      </c>
      <c r="C57" s="412"/>
      <c r="D57" s="412"/>
      <c r="E57" s="395"/>
    </row>
    <row r="58" spans="1:5" s="555" customFormat="1" ht="12" customHeight="1" thickBot="1">
      <c r="A58" s="382" t="s">
        <v>13</v>
      </c>
      <c r="B58" s="399" t="s">
        <v>371</v>
      </c>
      <c r="C58" s="409">
        <f>SUM(C59:C61)</f>
        <v>0</v>
      </c>
      <c r="D58" s="409">
        <f>SUM(D59:D61)</f>
        <v>0</v>
      </c>
      <c r="E58" s="392">
        <f>SUM(E59:E61)</f>
        <v>0</v>
      </c>
    </row>
    <row r="59" spans="1:5" s="555" customFormat="1" ht="12" customHeight="1">
      <c r="A59" s="538" t="s">
        <v>127</v>
      </c>
      <c r="B59" s="420" t="s">
        <v>372</v>
      </c>
      <c r="C59" s="413"/>
      <c r="D59" s="413"/>
      <c r="E59" s="396"/>
    </row>
    <row r="60" spans="1:5" s="555" customFormat="1" ht="12" customHeight="1">
      <c r="A60" s="539" t="s">
        <v>128</v>
      </c>
      <c r="B60" s="421" t="s">
        <v>524</v>
      </c>
      <c r="C60" s="413"/>
      <c r="D60" s="413"/>
      <c r="E60" s="396"/>
    </row>
    <row r="61" spans="1:5" s="555" customFormat="1" ht="12" customHeight="1">
      <c r="A61" s="539" t="s">
        <v>153</v>
      </c>
      <c r="B61" s="421" t="s">
        <v>374</v>
      </c>
      <c r="C61" s="413"/>
      <c r="D61" s="413"/>
      <c r="E61" s="396"/>
    </row>
    <row r="62" spans="1:5" s="555" customFormat="1" ht="12" customHeight="1" thickBot="1">
      <c r="A62" s="540" t="s">
        <v>375</v>
      </c>
      <c r="B62" s="422" t="s">
        <v>376</v>
      </c>
      <c r="C62" s="413"/>
      <c r="D62" s="413"/>
      <c r="E62" s="396"/>
    </row>
    <row r="63" spans="1:5" s="555" customFormat="1" ht="12" customHeight="1" thickBot="1">
      <c r="A63" s="382" t="s">
        <v>14</v>
      </c>
      <c r="B63" s="378" t="s">
        <v>377</v>
      </c>
      <c r="C63" s="415">
        <f>+C8+C15+C22+C29+C36+C47+C53+C58</f>
        <v>18650</v>
      </c>
      <c r="D63" s="415">
        <f>+D8+D15+D22+D29+D36+D47+D53+D58</f>
        <v>23606</v>
      </c>
      <c r="E63" s="428">
        <f>+E8+E15+E22+E29+E36+E47+E53+E58</f>
        <v>23317</v>
      </c>
    </row>
    <row r="64" spans="1:5" s="555" customFormat="1" ht="12" customHeight="1" thickBot="1">
      <c r="A64" s="541" t="s">
        <v>522</v>
      </c>
      <c r="B64" s="399" t="s">
        <v>379</v>
      </c>
      <c r="C64" s="409">
        <f>SUM(C65:C67)</f>
        <v>0</v>
      </c>
      <c r="D64" s="409">
        <f>SUM(D65:D67)</f>
        <v>0</v>
      </c>
      <c r="E64" s="392">
        <f>SUM(E65:E67)</f>
        <v>0</v>
      </c>
    </row>
    <row r="65" spans="1:5" s="555" customFormat="1" ht="12" customHeight="1">
      <c r="A65" s="538" t="s">
        <v>380</v>
      </c>
      <c r="B65" s="420" t="s">
        <v>381</v>
      </c>
      <c r="C65" s="413"/>
      <c r="D65" s="413"/>
      <c r="E65" s="396"/>
    </row>
    <row r="66" spans="1:5" s="555" customFormat="1" ht="12" customHeight="1">
      <c r="A66" s="539" t="s">
        <v>382</v>
      </c>
      <c r="B66" s="421" t="s">
        <v>383</v>
      </c>
      <c r="C66" s="413"/>
      <c r="D66" s="413"/>
      <c r="E66" s="396"/>
    </row>
    <row r="67" spans="1:5" s="555" customFormat="1" ht="12" customHeight="1" thickBot="1">
      <c r="A67" s="540" t="s">
        <v>384</v>
      </c>
      <c r="B67" s="534" t="s">
        <v>385</v>
      </c>
      <c r="C67" s="413"/>
      <c r="D67" s="413"/>
      <c r="E67" s="396"/>
    </row>
    <row r="68" spans="1:5" s="555" customFormat="1" ht="12" customHeight="1" thickBot="1">
      <c r="A68" s="541" t="s">
        <v>386</v>
      </c>
      <c r="B68" s="399" t="s">
        <v>387</v>
      </c>
      <c r="C68" s="409">
        <f>SUM(C69:C72)</f>
        <v>0</v>
      </c>
      <c r="D68" s="409">
        <f>SUM(D69:D72)</f>
        <v>0</v>
      </c>
      <c r="E68" s="392">
        <f>SUM(E69:E72)</f>
        <v>0</v>
      </c>
    </row>
    <row r="69" spans="1:5" s="555" customFormat="1" ht="12" customHeight="1">
      <c r="A69" s="538" t="s">
        <v>106</v>
      </c>
      <c r="B69" s="420" t="s">
        <v>388</v>
      </c>
      <c r="C69" s="413"/>
      <c r="D69" s="413"/>
      <c r="E69" s="396"/>
    </row>
    <row r="70" spans="1:5" s="555" customFormat="1" ht="12" customHeight="1">
      <c r="A70" s="539" t="s">
        <v>107</v>
      </c>
      <c r="B70" s="421" t="s">
        <v>389</v>
      </c>
      <c r="C70" s="413"/>
      <c r="D70" s="413"/>
      <c r="E70" s="396"/>
    </row>
    <row r="71" spans="1:5" s="555" customFormat="1" ht="12" customHeight="1">
      <c r="A71" s="539" t="s">
        <v>390</v>
      </c>
      <c r="B71" s="421" t="s">
        <v>391</v>
      </c>
      <c r="C71" s="413"/>
      <c r="D71" s="413"/>
      <c r="E71" s="396"/>
    </row>
    <row r="72" spans="1:5" s="555" customFormat="1" ht="12" customHeight="1" thickBot="1">
      <c r="A72" s="540" t="s">
        <v>392</v>
      </c>
      <c r="B72" s="422" t="s">
        <v>393</v>
      </c>
      <c r="C72" s="413"/>
      <c r="D72" s="413"/>
      <c r="E72" s="396"/>
    </row>
    <row r="73" spans="1:5" s="555" customFormat="1" ht="12" customHeight="1" thickBot="1">
      <c r="A73" s="541" t="s">
        <v>394</v>
      </c>
      <c r="B73" s="399" t="s">
        <v>395</v>
      </c>
      <c r="C73" s="409">
        <f>SUM(C74:C75)</f>
        <v>3087</v>
      </c>
      <c r="D73" s="409">
        <f>SUM(D74:D75)</f>
        <v>3087</v>
      </c>
      <c r="E73" s="392">
        <f>SUM(E74:E75)</f>
        <v>3087</v>
      </c>
    </row>
    <row r="74" spans="1:5" s="555" customFormat="1" ht="12" customHeight="1">
      <c r="A74" s="538" t="s">
        <v>396</v>
      </c>
      <c r="B74" s="420" t="s">
        <v>397</v>
      </c>
      <c r="C74" s="413">
        <v>3087</v>
      </c>
      <c r="D74" s="413">
        <v>3087</v>
      </c>
      <c r="E74" s="396">
        <v>3087</v>
      </c>
    </row>
    <row r="75" spans="1:5" s="555" customFormat="1" ht="12" customHeight="1" thickBot="1">
      <c r="A75" s="540" t="s">
        <v>398</v>
      </c>
      <c r="B75" s="422" t="s">
        <v>399</v>
      </c>
      <c r="C75" s="413"/>
      <c r="D75" s="413"/>
      <c r="E75" s="396"/>
    </row>
    <row r="76" spans="1:5" s="555" customFormat="1" ht="12" customHeight="1" thickBot="1">
      <c r="A76" s="541" t="s">
        <v>400</v>
      </c>
      <c r="B76" s="399" t="s">
        <v>401</v>
      </c>
      <c r="C76" s="409">
        <f>SUM(C77:C79)</f>
        <v>0</v>
      </c>
      <c r="D76" s="409">
        <f>SUM(D77:D79)</f>
        <v>322</v>
      </c>
      <c r="E76" s="392">
        <f>SUM(E77:E79)</f>
        <v>322</v>
      </c>
    </row>
    <row r="77" spans="1:5" s="555" customFormat="1" ht="12" customHeight="1">
      <c r="A77" s="538" t="s">
        <v>402</v>
      </c>
      <c r="B77" s="420" t="s">
        <v>403</v>
      </c>
      <c r="C77" s="413"/>
      <c r="D77" s="413">
        <v>322</v>
      </c>
      <c r="E77" s="396">
        <v>322</v>
      </c>
    </row>
    <row r="78" spans="1:5" s="555" customFormat="1" ht="12" customHeight="1">
      <c r="A78" s="539" t="s">
        <v>404</v>
      </c>
      <c r="B78" s="421" t="s">
        <v>405</v>
      </c>
      <c r="C78" s="413"/>
      <c r="D78" s="413"/>
      <c r="E78" s="396"/>
    </row>
    <row r="79" spans="1:5" s="555" customFormat="1" ht="12" customHeight="1" thickBot="1">
      <c r="A79" s="540" t="s">
        <v>406</v>
      </c>
      <c r="B79" s="422" t="s">
        <v>407</v>
      </c>
      <c r="C79" s="413"/>
      <c r="D79" s="413"/>
      <c r="E79" s="396"/>
    </row>
    <row r="80" spans="1:5" s="555" customFormat="1" ht="12" customHeight="1" thickBot="1">
      <c r="A80" s="541" t="s">
        <v>408</v>
      </c>
      <c r="B80" s="399" t="s">
        <v>409</v>
      </c>
      <c r="C80" s="409">
        <f>SUM(C81:C84)</f>
        <v>0</v>
      </c>
      <c r="D80" s="409">
        <f>SUM(D81:D84)</f>
        <v>0</v>
      </c>
      <c r="E80" s="392">
        <f>SUM(E81:E84)</f>
        <v>0</v>
      </c>
    </row>
    <row r="81" spans="1:5" s="555" customFormat="1" ht="12" customHeight="1">
      <c r="A81" s="542" t="s">
        <v>410</v>
      </c>
      <c r="B81" s="420" t="s">
        <v>411</v>
      </c>
      <c r="C81" s="413"/>
      <c r="D81" s="413"/>
      <c r="E81" s="396"/>
    </row>
    <row r="82" spans="1:5" s="555" customFormat="1" ht="12" customHeight="1">
      <c r="A82" s="543" t="s">
        <v>412</v>
      </c>
      <c r="B82" s="421" t="s">
        <v>413</v>
      </c>
      <c r="C82" s="413"/>
      <c r="D82" s="413"/>
      <c r="E82" s="396"/>
    </row>
    <row r="83" spans="1:5" s="555" customFormat="1" ht="12" customHeight="1">
      <c r="A83" s="543" t="s">
        <v>414</v>
      </c>
      <c r="B83" s="421" t="s">
        <v>415</v>
      </c>
      <c r="C83" s="413"/>
      <c r="D83" s="413"/>
      <c r="E83" s="396"/>
    </row>
    <row r="84" spans="1:5" s="555" customFormat="1" ht="12" customHeight="1" thickBot="1">
      <c r="A84" s="544" t="s">
        <v>416</v>
      </c>
      <c r="B84" s="422" t="s">
        <v>417</v>
      </c>
      <c r="C84" s="413"/>
      <c r="D84" s="413"/>
      <c r="E84" s="396"/>
    </row>
    <row r="85" spans="1:5" s="555" customFormat="1" ht="12" customHeight="1" thickBot="1">
      <c r="A85" s="541" t="s">
        <v>418</v>
      </c>
      <c r="B85" s="399" t="s">
        <v>419</v>
      </c>
      <c r="C85" s="436"/>
      <c r="D85" s="436"/>
      <c r="E85" s="437"/>
    </row>
    <row r="86" spans="1:5" s="555" customFormat="1" ht="12" customHeight="1" thickBot="1">
      <c r="A86" s="541" t="s">
        <v>420</v>
      </c>
      <c r="B86" s="535" t="s">
        <v>421</v>
      </c>
      <c r="C86" s="415">
        <f>+C64+C68+C73+C76+C80+C85</f>
        <v>3087</v>
      </c>
      <c r="D86" s="415">
        <f>+D64+D68+D73+D76+D80+D85</f>
        <v>3409</v>
      </c>
      <c r="E86" s="428">
        <f>+E64+E68+E73+E76+E80+E85</f>
        <v>3409</v>
      </c>
    </row>
    <row r="87" spans="1:5" s="555" customFormat="1" ht="12" customHeight="1" thickBot="1">
      <c r="A87" s="545" t="s">
        <v>422</v>
      </c>
      <c r="B87" s="536" t="s">
        <v>523</v>
      </c>
      <c r="C87" s="415">
        <f>+C63+C86</f>
        <v>21737</v>
      </c>
      <c r="D87" s="415">
        <f>+D63+D86</f>
        <v>27015</v>
      </c>
      <c r="E87" s="428">
        <f>+E63+E86</f>
        <v>26726</v>
      </c>
    </row>
    <row r="88" spans="1:5" s="555" customFormat="1" ht="15" customHeight="1">
      <c r="A88" s="510"/>
      <c r="B88" s="511"/>
      <c r="C88" s="526"/>
      <c r="D88" s="526"/>
      <c r="E88" s="526"/>
    </row>
    <row r="89" spans="1:5" ht="13.8" thickBot="1">
      <c r="A89" s="512"/>
      <c r="B89" s="513"/>
      <c r="C89" s="527"/>
      <c r="D89" s="527"/>
      <c r="E89" s="527"/>
    </row>
    <row r="90" spans="1:5" s="554" customFormat="1" ht="16.5" customHeight="1" thickBot="1">
      <c r="A90" s="669" t="s">
        <v>44</v>
      </c>
      <c r="B90" s="670"/>
      <c r="C90" s="670"/>
      <c r="D90" s="670"/>
      <c r="E90" s="671"/>
    </row>
    <row r="91" spans="1:5" s="340" customFormat="1" ht="12" customHeight="1" thickBot="1">
      <c r="A91" s="533" t="s">
        <v>6</v>
      </c>
      <c r="B91" s="381" t="s">
        <v>430</v>
      </c>
      <c r="C91" s="517">
        <f>SUM(C92:C96)</f>
        <v>13085</v>
      </c>
      <c r="D91" s="517">
        <f>SUM(D92:D96)</f>
        <v>15615</v>
      </c>
      <c r="E91" s="517">
        <f>SUM(E92:E96)</f>
        <v>11986</v>
      </c>
    </row>
    <row r="92" spans="1:5" ht="12" customHeight="1">
      <c r="A92" s="546" t="s">
        <v>69</v>
      </c>
      <c r="B92" s="367" t="s">
        <v>36</v>
      </c>
      <c r="C92" s="518">
        <v>4030</v>
      </c>
      <c r="D92" s="518">
        <v>5846</v>
      </c>
      <c r="E92" s="518">
        <v>4815</v>
      </c>
    </row>
    <row r="93" spans="1:5" ht="12" customHeight="1">
      <c r="A93" s="539" t="s">
        <v>70</v>
      </c>
      <c r="B93" s="365" t="s">
        <v>129</v>
      </c>
      <c r="C93" s="519">
        <v>842</v>
      </c>
      <c r="D93" s="519">
        <v>1127</v>
      </c>
      <c r="E93" s="519">
        <v>932</v>
      </c>
    </row>
    <row r="94" spans="1:5" ht="12" customHeight="1">
      <c r="A94" s="539" t="s">
        <v>71</v>
      </c>
      <c r="B94" s="365" t="s">
        <v>98</v>
      </c>
      <c r="C94" s="521">
        <v>5408</v>
      </c>
      <c r="D94" s="521">
        <v>5478</v>
      </c>
      <c r="E94" s="521">
        <v>4418</v>
      </c>
    </row>
    <row r="95" spans="1:5" ht="12" customHeight="1">
      <c r="A95" s="539" t="s">
        <v>72</v>
      </c>
      <c r="B95" s="368" t="s">
        <v>130</v>
      </c>
      <c r="C95" s="521">
        <v>800</v>
      </c>
      <c r="D95" s="521">
        <v>1159</v>
      </c>
      <c r="E95" s="521">
        <v>726</v>
      </c>
    </row>
    <row r="96" spans="1:5" ht="12" customHeight="1">
      <c r="A96" s="539" t="s">
        <v>81</v>
      </c>
      <c r="B96" s="376" t="s">
        <v>131</v>
      </c>
      <c r="C96" s="521">
        <v>2005</v>
      </c>
      <c r="D96" s="521">
        <v>2005</v>
      </c>
      <c r="E96" s="521">
        <v>1095</v>
      </c>
    </row>
    <row r="97" spans="1:5" ht="12" customHeight="1">
      <c r="A97" s="539" t="s">
        <v>73</v>
      </c>
      <c r="B97" s="365" t="s">
        <v>431</v>
      </c>
      <c r="C97" s="521"/>
      <c r="D97" s="521"/>
      <c r="E97" s="521"/>
    </row>
    <row r="98" spans="1:5" ht="12" customHeight="1">
      <c r="A98" s="539" t="s">
        <v>74</v>
      </c>
      <c r="B98" s="388" t="s">
        <v>432</v>
      </c>
      <c r="C98" s="521"/>
      <c r="D98" s="521"/>
      <c r="E98" s="521"/>
    </row>
    <row r="99" spans="1:5" ht="12" customHeight="1">
      <c r="A99" s="539" t="s">
        <v>82</v>
      </c>
      <c r="B99" s="389" t="s">
        <v>433</v>
      </c>
      <c r="C99" s="521"/>
      <c r="D99" s="521"/>
      <c r="E99" s="521"/>
    </row>
    <row r="100" spans="1:5" ht="12" customHeight="1">
      <c r="A100" s="539" t="s">
        <v>83</v>
      </c>
      <c r="B100" s="389" t="s">
        <v>434</v>
      </c>
      <c r="C100" s="521"/>
      <c r="D100" s="521"/>
      <c r="E100" s="521"/>
    </row>
    <row r="101" spans="1:5" ht="12" customHeight="1">
      <c r="A101" s="539" t="s">
        <v>84</v>
      </c>
      <c r="B101" s="388" t="s">
        <v>435</v>
      </c>
      <c r="C101" s="521">
        <v>1985</v>
      </c>
      <c r="D101" s="521">
        <v>1985</v>
      </c>
      <c r="E101" s="521">
        <v>1081</v>
      </c>
    </row>
    <row r="102" spans="1:5" ht="12" customHeight="1">
      <c r="A102" s="539" t="s">
        <v>85</v>
      </c>
      <c r="B102" s="388" t="s">
        <v>436</v>
      </c>
      <c r="C102" s="521"/>
      <c r="D102" s="521"/>
      <c r="E102" s="521"/>
    </row>
    <row r="103" spans="1:5" ht="12" customHeight="1">
      <c r="A103" s="539" t="s">
        <v>87</v>
      </c>
      <c r="B103" s="389" t="s">
        <v>437</v>
      </c>
      <c r="C103" s="521"/>
      <c r="D103" s="521"/>
      <c r="E103" s="521"/>
    </row>
    <row r="104" spans="1:5" ht="12" customHeight="1">
      <c r="A104" s="547" t="s">
        <v>132</v>
      </c>
      <c r="B104" s="390" t="s">
        <v>438</v>
      </c>
      <c r="C104" s="521"/>
      <c r="D104" s="521"/>
      <c r="E104" s="521"/>
    </row>
    <row r="105" spans="1:5" ht="12" customHeight="1">
      <c r="A105" s="539" t="s">
        <v>439</v>
      </c>
      <c r="B105" s="390" t="s">
        <v>440</v>
      </c>
      <c r="C105" s="521"/>
      <c r="D105" s="521"/>
      <c r="E105" s="521"/>
    </row>
    <row r="106" spans="1:5" s="340" customFormat="1" ht="12" customHeight="1" thickBot="1">
      <c r="A106" s="548" t="s">
        <v>441</v>
      </c>
      <c r="B106" s="391" t="s">
        <v>442</v>
      </c>
      <c r="C106" s="523">
        <v>20</v>
      </c>
      <c r="D106" s="523">
        <v>20</v>
      </c>
      <c r="E106" s="523">
        <v>14</v>
      </c>
    </row>
    <row r="107" spans="1:5" ht="12" customHeight="1" thickBot="1">
      <c r="A107" s="382" t="s">
        <v>7</v>
      </c>
      <c r="B107" s="380" t="s">
        <v>443</v>
      </c>
      <c r="C107" s="403">
        <f>+C108+C110+C112</f>
        <v>1333</v>
      </c>
      <c r="D107" s="403">
        <f>+D108+D110+D112</f>
        <v>4283</v>
      </c>
      <c r="E107" s="403">
        <f>+E108+E110+E112</f>
        <v>3355</v>
      </c>
    </row>
    <row r="108" spans="1:5" ht="12" customHeight="1">
      <c r="A108" s="538" t="s">
        <v>75</v>
      </c>
      <c r="B108" s="365" t="s">
        <v>151</v>
      </c>
      <c r="C108" s="520">
        <v>217</v>
      </c>
      <c r="D108" s="520">
        <v>217</v>
      </c>
      <c r="E108" s="520">
        <v>155</v>
      </c>
    </row>
    <row r="109" spans="1:5" ht="12" customHeight="1">
      <c r="A109" s="538" t="s">
        <v>76</v>
      </c>
      <c r="B109" s="369" t="s">
        <v>444</v>
      </c>
      <c r="C109" s="520"/>
      <c r="D109" s="520"/>
      <c r="E109" s="520"/>
    </row>
    <row r="110" spans="1:5" ht="12" customHeight="1">
      <c r="A110" s="538" t="s">
        <v>77</v>
      </c>
      <c r="B110" s="369" t="s">
        <v>133</v>
      </c>
      <c r="C110" s="519">
        <v>1116</v>
      </c>
      <c r="D110" s="519">
        <v>4066</v>
      </c>
      <c r="E110" s="519">
        <v>3200</v>
      </c>
    </row>
    <row r="111" spans="1:5" ht="12" customHeight="1">
      <c r="A111" s="538" t="s">
        <v>78</v>
      </c>
      <c r="B111" s="369" t="s">
        <v>445</v>
      </c>
      <c r="C111" s="393"/>
      <c r="D111" s="393"/>
      <c r="E111" s="393"/>
    </row>
    <row r="112" spans="1:5" ht="12" customHeight="1">
      <c r="A112" s="538" t="s">
        <v>79</v>
      </c>
      <c r="B112" s="401" t="s">
        <v>154</v>
      </c>
      <c r="C112" s="393"/>
      <c r="D112" s="393"/>
      <c r="E112" s="393"/>
    </row>
    <row r="113" spans="1:5" ht="12" customHeight="1">
      <c r="A113" s="538" t="s">
        <v>86</v>
      </c>
      <c r="B113" s="400" t="s">
        <v>446</v>
      </c>
      <c r="C113" s="393"/>
      <c r="D113" s="393"/>
      <c r="E113" s="393"/>
    </row>
    <row r="114" spans="1:5" ht="12" customHeight="1">
      <c r="A114" s="538" t="s">
        <v>88</v>
      </c>
      <c r="B114" s="416" t="s">
        <v>447</v>
      </c>
      <c r="C114" s="393"/>
      <c r="D114" s="393"/>
      <c r="E114" s="393"/>
    </row>
    <row r="115" spans="1:5" ht="12" customHeight="1">
      <c r="A115" s="538" t="s">
        <v>134</v>
      </c>
      <c r="B115" s="389" t="s">
        <v>434</v>
      </c>
      <c r="C115" s="393"/>
      <c r="D115" s="393"/>
      <c r="E115" s="393"/>
    </row>
    <row r="116" spans="1:5" ht="12" customHeight="1">
      <c r="A116" s="538" t="s">
        <v>135</v>
      </c>
      <c r="B116" s="389" t="s">
        <v>448</v>
      </c>
      <c r="C116" s="393"/>
      <c r="D116" s="393"/>
      <c r="E116" s="393"/>
    </row>
    <row r="117" spans="1:5" ht="12" customHeight="1">
      <c r="A117" s="538" t="s">
        <v>136</v>
      </c>
      <c r="B117" s="389" t="s">
        <v>449</v>
      </c>
      <c r="C117" s="393"/>
      <c r="D117" s="393"/>
      <c r="E117" s="393"/>
    </row>
    <row r="118" spans="1:5" ht="12" customHeight="1">
      <c r="A118" s="538" t="s">
        <v>450</v>
      </c>
      <c r="B118" s="389" t="s">
        <v>437</v>
      </c>
      <c r="C118" s="393"/>
      <c r="D118" s="393"/>
      <c r="E118" s="393"/>
    </row>
    <row r="119" spans="1:5" ht="12" customHeight="1">
      <c r="A119" s="538" t="s">
        <v>451</v>
      </c>
      <c r="B119" s="389" t="s">
        <v>452</v>
      </c>
      <c r="C119" s="393"/>
      <c r="D119" s="393"/>
      <c r="E119" s="393"/>
    </row>
    <row r="120" spans="1:5" ht="12" customHeight="1" thickBot="1">
      <c r="A120" s="547" t="s">
        <v>453</v>
      </c>
      <c r="B120" s="389" t="s">
        <v>454</v>
      </c>
      <c r="C120" s="395"/>
      <c r="D120" s="395"/>
      <c r="E120" s="395"/>
    </row>
    <row r="121" spans="1:5" ht="12" customHeight="1" thickBot="1">
      <c r="A121" s="382" t="s">
        <v>8</v>
      </c>
      <c r="B121" s="385" t="s">
        <v>455</v>
      </c>
      <c r="C121" s="403">
        <f>+C122+C123</f>
        <v>7319</v>
      </c>
      <c r="D121" s="403">
        <f>+D122+D123</f>
        <v>6795</v>
      </c>
      <c r="E121" s="403">
        <f>+E122+E123</f>
        <v>0</v>
      </c>
    </row>
    <row r="122" spans="1:5" ht="12" customHeight="1">
      <c r="A122" s="538" t="s">
        <v>58</v>
      </c>
      <c r="B122" s="366" t="s">
        <v>45</v>
      </c>
      <c r="C122" s="520"/>
      <c r="D122" s="520"/>
      <c r="E122" s="520"/>
    </row>
    <row r="123" spans="1:5" ht="12" customHeight="1" thickBot="1">
      <c r="A123" s="540" t="s">
        <v>59</v>
      </c>
      <c r="B123" s="369" t="s">
        <v>46</v>
      </c>
      <c r="C123" s="521">
        <v>7319</v>
      </c>
      <c r="D123" s="521">
        <v>6795</v>
      </c>
      <c r="E123" s="521"/>
    </row>
    <row r="124" spans="1:5" ht="12" customHeight="1" thickBot="1">
      <c r="A124" s="382" t="s">
        <v>9</v>
      </c>
      <c r="B124" s="385" t="s">
        <v>456</v>
      </c>
      <c r="C124" s="403">
        <f>+C91+C107+C121</f>
        <v>21737</v>
      </c>
      <c r="D124" s="403">
        <f>+D91+D107+D121</f>
        <v>26693</v>
      </c>
      <c r="E124" s="403">
        <f>+E91+E107+E121</f>
        <v>15341</v>
      </c>
    </row>
    <row r="125" spans="1:5" ht="12" customHeight="1" thickBot="1">
      <c r="A125" s="382" t="s">
        <v>10</v>
      </c>
      <c r="B125" s="385" t="s">
        <v>525</v>
      </c>
      <c r="C125" s="403">
        <f>+C126+C127+C128</f>
        <v>0</v>
      </c>
      <c r="D125" s="403">
        <f>+D126+D127+D128</f>
        <v>0</v>
      </c>
      <c r="E125" s="403">
        <f>+E126+E127+E128</f>
        <v>0</v>
      </c>
    </row>
    <row r="126" spans="1:5" ht="12" customHeight="1">
      <c r="A126" s="538" t="s">
        <v>62</v>
      </c>
      <c r="B126" s="366" t="s">
        <v>458</v>
      </c>
      <c r="C126" s="393"/>
      <c r="D126" s="393"/>
      <c r="E126" s="393"/>
    </row>
    <row r="127" spans="1:5" ht="12" customHeight="1">
      <c r="A127" s="538" t="s">
        <v>63</v>
      </c>
      <c r="B127" s="366" t="s">
        <v>459</v>
      </c>
      <c r="C127" s="393"/>
      <c r="D127" s="393"/>
      <c r="E127" s="393"/>
    </row>
    <row r="128" spans="1:5" ht="12" customHeight="1" thickBot="1">
      <c r="A128" s="547" t="s">
        <v>64</v>
      </c>
      <c r="B128" s="364" t="s">
        <v>460</v>
      </c>
      <c r="C128" s="393"/>
      <c r="D128" s="393"/>
      <c r="E128" s="393"/>
    </row>
    <row r="129" spans="1:11" ht="12" customHeight="1" thickBot="1">
      <c r="A129" s="382" t="s">
        <v>11</v>
      </c>
      <c r="B129" s="385" t="s">
        <v>461</v>
      </c>
      <c r="C129" s="403">
        <f>+C130+C131+C132+C133</f>
        <v>0</v>
      </c>
      <c r="D129" s="403">
        <f>+D130+D131+D132+D133</f>
        <v>0</v>
      </c>
      <c r="E129" s="403">
        <f>+E130+E131+E132+E133</f>
        <v>0</v>
      </c>
    </row>
    <row r="130" spans="1:11" ht="12" customHeight="1">
      <c r="A130" s="538" t="s">
        <v>65</v>
      </c>
      <c r="B130" s="366" t="s">
        <v>462</v>
      </c>
      <c r="C130" s="393"/>
      <c r="D130" s="393"/>
      <c r="E130" s="393"/>
    </row>
    <row r="131" spans="1:11" ht="12" customHeight="1">
      <c r="A131" s="538" t="s">
        <v>66</v>
      </c>
      <c r="B131" s="366" t="s">
        <v>463</v>
      </c>
      <c r="C131" s="393"/>
      <c r="D131" s="393"/>
      <c r="E131" s="393"/>
    </row>
    <row r="132" spans="1:11" ht="12" customHeight="1">
      <c r="A132" s="538" t="s">
        <v>358</v>
      </c>
      <c r="B132" s="366" t="s">
        <v>464</v>
      </c>
      <c r="C132" s="393"/>
      <c r="D132" s="393"/>
      <c r="E132" s="393"/>
    </row>
    <row r="133" spans="1:11" s="340" customFormat="1" ht="12" customHeight="1" thickBot="1">
      <c r="A133" s="547" t="s">
        <v>360</v>
      </c>
      <c r="B133" s="364" t="s">
        <v>465</v>
      </c>
      <c r="C133" s="393"/>
      <c r="D133" s="393"/>
      <c r="E133" s="393"/>
    </row>
    <row r="134" spans="1:11" ht="13.8" thickBot="1">
      <c r="A134" s="382" t="s">
        <v>12</v>
      </c>
      <c r="B134" s="385" t="s">
        <v>623</v>
      </c>
      <c r="C134" s="522">
        <f>+C135+C136+C137+C139+C138</f>
        <v>0</v>
      </c>
      <c r="D134" s="522">
        <f>+D135+D136+D137+D139+D138</f>
        <v>0</v>
      </c>
      <c r="E134" s="522">
        <f>+E135+E136+E137+E139+E138</f>
        <v>0</v>
      </c>
      <c r="K134" s="501"/>
    </row>
    <row r="135" spans="1:11">
      <c r="A135" s="538" t="s">
        <v>67</v>
      </c>
      <c r="B135" s="366" t="s">
        <v>467</v>
      </c>
      <c r="C135" s="393"/>
      <c r="D135" s="393"/>
      <c r="E135" s="393"/>
    </row>
    <row r="136" spans="1:11" ht="12" customHeight="1">
      <c r="A136" s="538" t="s">
        <v>68</v>
      </c>
      <c r="B136" s="366" t="s">
        <v>468</v>
      </c>
      <c r="C136" s="393"/>
      <c r="D136" s="393"/>
      <c r="E136" s="393"/>
    </row>
    <row r="137" spans="1:11" s="340" customFormat="1" ht="12" customHeight="1">
      <c r="A137" s="538" t="s">
        <v>367</v>
      </c>
      <c r="B137" s="366" t="s">
        <v>622</v>
      </c>
      <c r="C137" s="393"/>
      <c r="D137" s="393"/>
      <c r="E137" s="393"/>
    </row>
    <row r="138" spans="1:11" s="340" customFormat="1" ht="12" customHeight="1">
      <c r="A138" s="538" t="s">
        <v>369</v>
      </c>
      <c r="B138" s="366" t="s">
        <v>469</v>
      </c>
      <c r="C138" s="393"/>
      <c r="D138" s="393"/>
      <c r="E138" s="393"/>
    </row>
    <row r="139" spans="1:11" s="340" customFormat="1" ht="12" customHeight="1" thickBot="1">
      <c r="A139" s="547" t="s">
        <v>621</v>
      </c>
      <c r="B139" s="364" t="s">
        <v>470</v>
      </c>
      <c r="C139" s="393"/>
      <c r="D139" s="393"/>
      <c r="E139" s="393"/>
    </row>
    <row r="140" spans="1:11" s="340" customFormat="1" ht="12" customHeight="1" thickBot="1">
      <c r="A140" s="382" t="s">
        <v>13</v>
      </c>
      <c r="B140" s="385" t="s">
        <v>526</v>
      </c>
      <c r="C140" s="524">
        <f>+C141+C142+C143+C144</f>
        <v>0</v>
      </c>
      <c r="D140" s="524">
        <f>+D141+D142+D143+D144</f>
        <v>0</v>
      </c>
      <c r="E140" s="524">
        <f>+E141+E142+E143+E144</f>
        <v>0</v>
      </c>
    </row>
    <row r="141" spans="1:11" s="340" customFormat="1" ht="12" customHeight="1">
      <c r="A141" s="538" t="s">
        <v>127</v>
      </c>
      <c r="B141" s="366" t="s">
        <v>472</v>
      </c>
      <c r="C141" s="393"/>
      <c r="D141" s="393"/>
      <c r="E141" s="393"/>
    </row>
    <row r="142" spans="1:11" s="340" customFormat="1" ht="12" customHeight="1">
      <c r="A142" s="538" t="s">
        <v>128</v>
      </c>
      <c r="B142" s="366" t="s">
        <v>473</v>
      </c>
      <c r="C142" s="393"/>
      <c r="D142" s="393"/>
      <c r="E142" s="393"/>
    </row>
    <row r="143" spans="1:11" s="340" customFormat="1" ht="12" customHeight="1">
      <c r="A143" s="538" t="s">
        <v>153</v>
      </c>
      <c r="B143" s="366" t="s">
        <v>474</v>
      </c>
      <c r="C143" s="393"/>
      <c r="D143" s="393"/>
      <c r="E143" s="393"/>
    </row>
    <row r="144" spans="1:11" ht="12.75" customHeight="1" thickBot="1">
      <c r="A144" s="538" t="s">
        <v>375</v>
      </c>
      <c r="B144" s="366" t="s">
        <v>475</v>
      </c>
      <c r="C144" s="393"/>
      <c r="D144" s="393"/>
      <c r="E144" s="393"/>
    </row>
    <row r="145" spans="1:5" ht="12" customHeight="1" thickBot="1">
      <c r="A145" s="382" t="s">
        <v>14</v>
      </c>
      <c r="B145" s="385" t="s">
        <v>476</v>
      </c>
      <c r="C145" s="537">
        <f>+C125+C129+C134+C140</f>
        <v>0</v>
      </c>
      <c r="D145" s="537">
        <f>+D125+D129+D134+D140</f>
        <v>0</v>
      </c>
      <c r="E145" s="537">
        <f>+E125+E129+E134+E140</f>
        <v>0</v>
      </c>
    </row>
    <row r="146" spans="1:5" ht="15" customHeight="1" thickBot="1">
      <c r="A146" s="549" t="s">
        <v>15</v>
      </c>
      <c r="B146" s="405" t="s">
        <v>477</v>
      </c>
      <c r="C146" s="537">
        <f>+C124+C145</f>
        <v>21737</v>
      </c>
      <c r="D146" s="537">
        <f>+D124+D145</f>
        <v>26693</v>
      </c>
      <c r="E146" s="537">
        <f>+E124+E145</f>
        <v>15341</v>
      </c>
    </row>
    <row r="147" spans="1:5" ht="13.8" thickBot="1">
      <c r="A147" s="42"/>
      <c r="B147" s="43"/>
      <c r="C147" s="44"/>
      <c r="D147" s="44"/>
      <c r="E147" s="44"/>
    </row>
    <row r="148" spans="1:5" ht="15" customHeight="1" thickBot="1">
      <c r="A148" s="514" t="s">
        <v>624</v>
      </c>
      <c r="B148" s="515"/>
      <c r="C148" s="110"/>
      <c r="D148" s="111"/>
      <c r="E148" s="108"/>
    </row>
    <row r="149" spans="1:5" ht="14.25" customHeight="1" thickBot="1">
      <c r="A149" s="514" t="s">
        <v>143</v>
      </c>
      <c r="B149" s="515"/>
      <c r="C149" s="110"/>
      <c r="D149" s="111"/>
      <c r="E149" s="108"/>
    </row>
  </sheetData>
  <sheetProtection formatCells="0"/>
  <mergeCells count="4">
    <mergeCell ref="A7:E7"/>
    <mergeCell ref="A90:E90"/>
    <mergeCell ref="B2:D2"/>
    <mergeCell ref="B3:D3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verticalDpi="300" r:id="rId1"/>
  <headerFooter alignWithMargins="0">
    <oddHeader>&amp;CNemesládony Község Önkormányzata</oddHeader>
  </headerFooter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11</vt:i4>
      </vt:variant>
    </vt:vector>
  </HeadingPairs>
  <TitlesOfParts>
    <vt:vector size="36" baseType="lpstr">
      <vt:lpstr>1.1.sz.mell.</vt:lpstr>
      <vt:lpstr>1.2.sz.mell.</vt:lpstr>
      <vt:lpstr>1.3.sz.mell.</vt:lpstr>
      <vt:lpstr>2.1.sz.mell  </vt:lpstr>
      <vt:lpstr>2.2.sz.mell  </vt:lpstr>
      <vt:lpstr>3.sz.mell.</vt:lpstr>
      <vt:lpstr>4.sz.mell.</vt:lpstr>
      <vt:lpstr>5. sz. mell. </vt:lpstr>
      <vt:lpstr>6.1. sz. mell</vt:lpstr>
      <vt:lpstr>6.2. sz. mell</vt:lpstr>
      <vt:lpstr>6.3. sz. mell</vt:lpstr>
      <vt:lpstr>7. sz. mell</vt:lpstr>
      <vt:lpstr>1.tájékoztató</vt:lpstr>
      <vt:lpstr>2. tájékoztató tábla</vt:lpstr>
      <vt:lpstr>3. tájékoztató tábla</vt:lpstr>
      <vt:lpstr>4. tájékoztató tábla</vt:lpstr>
      <vt:lpstr>5. tájékoztató tábla</vt:lpstr>
      <vt:lpstr>6. tájékoztató tábla</vt:lpstr>
      <vt:lpstr>7.1. tájékoztató tábla</vt:lpstr>
      <vt:lpstr>7.2. tájékoztató tábla</vt:lpstr>
      <vt:lpstr>7.3. tájékoztató tábla</vt:lpstr>
      <vt:lpstr>7.4. tájékoztató tábla</vt:lpstr>
      <vt:lpstr>8. tájékoztató tábla</vt:lpstr>
      <vt:lpstr>9. tájékoztató tábla</vt:lpstr>
      <vt:lpstr>Munka1</vt:lpstr>
      <vt:lpstr>'7.3. tájékoztató tábla'!_ftn1</vt:lpstr>
      <vt:lpstr>'7.3. tájékoztató tábla'!_ftnref1</vt:lpstr>
      <vt:lpstr>'6.1. sz. mell'!Nyomtatási_cím</vt:lpstr>
      <vt:lpstr>'6.2. sz. mell'!Nyomtatási_cím</vt:lpstr>
      <vt:lpstr>'6.3. sz. mell'!Nyomtatási_cím</vt:lpstr>
      <vt:lpstr>'7.1. tájékoztató tábla'!Nyomtatási_cím</vt:lpstr>
      <vt:lpstr>'1.1.sz.mell.'!Nyomtatási_terület</vt:lpstr>
      <vt:lpstr>'1.2.sz.mell.'!Nyomtatási_terület</vt:lpstr>
      <vt:lpstr>'1.3.sz.mell.'!Nyomtatási_terület</vt:lpstr>
      <vt:lpstr>'1.tájékoztató'!Nyomtatási_terület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Jegyző</cp:lastModifiedBy>
  <cp:lastPrinted>2015-05-27T13:51:12Z</cp:lastPrinted>
  <dcterms:created xsi:type="dcterms:W3CDTF">1999-10-30T10:30:45Z</dcterms:created>
  <dcterms:modified xsi:type="dcterms:W3CDTF">2015-05-28T11:16:02Z</dcterms:modified>
</cp:coreProperties>
</file>